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Summary" sheetId="1" state="visible" r:id="rId3"/>
    <sheet name="Fixed_costs" sheetId="2" state="visible" r:id="rId4"/>
    <sheet name="Per_subject_1"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<sst xmlns="http://schemas.openxmlformats.org/spreadsheetml/2006/main" count="327" uniqueCount="182">
  <si>
    <t xml:space="preserve">Trial budget draft</t>
  </si>
  <si>
    <t xml:space="preserve">Principal investigator:</t>
  </si>
  <si>
    <t xml:space="preserve">Dr. Elias Thorne, M.D., Ph.D.</t>
  </si>
  <si>
    <t xml:space="preserve">Study Coordinator:</t>
  </si>
  <si>
    <t xml:space="preserve">Ms. Sarah Chen, B.S., CCRP</t>
  </si>
  <si>
    <t xml:space="preserve">Budget prepared by:</t>
  </si>
  <si>
    <t xml:space="preserve">Thomas Wood</t>
  </si>
  <si>
    <t xml:space="preserve">Dept:</t>
  </si>
  <si>
    <t xml:space="preserve">ClinOps</t>
  </si>
  <si>
    <t xml:space="preserve">Budget prepared using:</t>
  </si>
  <si>
    <t xml:space="preserve">Clinical Trial Risk Tool by Fast Data Science</t>
  </si>
  <si>
    <t xml:space="preserve">Protocol:</t>
  </si>
  <si>
    <t xml:space="preserve">The Phase III Randomized, Double-Blind Study of Aurora Kinase Inhibitor VX-521 versus Standard of Care in Patients with Relapsed/Refractory Metastatic Pancreatic Adenocarcinoma (The AURORA-PAN Trial)</t>
  </si>
  <si>
    <t xml:space="preserve">Sponsor:</t>
  </si>
  <si>
    <t xml:space="preserve">NovaGen Therapeutics</t>
  </si>
  <si>
    <t xml:space="preserve">Budget Created (date):</t>
  </si>
  <si>
    <t xml:space="preserve">06 November 2025</t>
  </si>
  <si>
    <t xml:space="preserve">Study End Date:</t>
  </si>
  <si>
    <t xml:space="preserve">06 November 2026</t>
  </si>
  <si>
    <t xml:space="preserve">Study participants:</t>
  </si>
  <si>
    <t xml:space="preserve">Currency code:</t>
  </si>
  <si>
    <t xml:space="preserve">EUR</t>
  </si>
  <si>
    <t xml:space="preserve">Indirect rate:</t>
  </si>
  <si>
    <t xml:space="preserve">PI rate:</t>
  </si>
  <si>
    <t xml:space="preserve">Coordinator rate:</t>
  </si>
  <si>
    <t xml:space="preserve">Total costs</t>
  </si>
  <si>
    <t xml:space="preserve">Total cost including indirect EUR</t>
  </si>
  <si>
    <t xml:space="preserve">The Clinical Trial Risk Tool software has populated the values below with estimated fixed costs for a clinical trial design.</t>
  </si>
  <si>
    <t xml:space="preserve">Please note that these are general estimates and not all will be applicable to your trial.</t>
  </si>
  <si>
    <t xml:space="preserve">The number of hours and fees are based on general principles and not specific to the protocol that you uploaded.</t>
  </si>
  <si>
    <t xml:space="preserve">Please adjust the hours according to your needs.</t>
  </si>
  <si>
    <t xml:space="preserve">If you need to add a new item, you can add it in the appropriate category and you will need to define the PI hours and coordinator hours and any other fees.</t>
  </si>
  <si>
    <t xml:space="preserve">You can also edit these items more easily within the Clinical Trial Risk Tool.</t>
  </si>
  <si>
    <t xml:space="preserve">Protocol</t>
  </si>
  <si>
    <t xml:space="preserve">Item</t>
  </si>
  <si>
    <t xml:space="preserve">Coord hours</t>
  </si>
  <si>
    <t xml:space="preserve">PI hours</t>
  </si>
  <si>
    <t xml:space="preserve">Coord cost EUR</t>
  </si>
  <si>
    <t xml:space="preserve">PI cost EUR</t>
  </si>
  <si>
    <t xml:space="preserve">Other fees EUR</t>
  </si>
  <si>
    <t xml:space="preserve">Total cost EUR</t>
  </si>
  <si>
    <t xml:space="preserve">Complete Site Feasibility Questionnaire from Sponsor</t>
  </si>
  <si>
    <t xml:space="preserve">Review protocol, study flow &amp; prepare CT Feasibility Assessment</t>
  </si>
  <si>
    <t xml:space="preserve">Review by Scientific Review Committee</t>
  </si>
  <si>
    <t xml:space="preserve">Preparation and return of Sponsor/Site documents</t>
  </si>
  <si>
    <t xml:space="preserve">Pre-Study Site Selection visit, prepare for &amp; attend</t>
  </si>
  <si>
    <t xml:space="preserve">Prepare, distribute, collect and copy financial disclosures</t>
  </si>
  <si>
    <t xml:space="preserve">Obtain and copy CV's</t>
  </si>
  <si>
    <t xml:space="preserve">Preparatory Research (Pre-screening charts)</t>
  </si>
  <si>
    <t xml:space="preserve">Complete Coverage Analysis</t>
  </si>
  <si>
    <t xml:space="preserve">Subtotal this category</t>
  </si>
  <si>
    <t xml:space="preserve">Budget</t>
  </si>
  <si>
    <t xml:space="preserve">Prepare the study budget</t>
  </si>
  <si>
    <t xml:space="preserve">Set up accounting &amp; billing for study procedures</t>
  </si>
  <si>
    <t xml:space="preserve">IRB Documents</t>
  </si>
  <si>
    <t xml:space="preserve">Informed Consent / DOS form, write, review and/or revise</t>
  </si>
  <si>
    <t xml:space="preserve">Protocol and Investigator's Brochure review</t>
  </si>
  <si>
    <t xml:space="preserve">Prepare &amp; deliver IRB documents</t>
  </si>
  <si>
    <t xml:space="preserve">Follow up discussion with IRB reviewers / document revision</t>
  </si>
  <si>
    <t xml:space="preserve">Prepare docs for Dean &amp; Chair signature, deliver &amp; pick up</t>
  </si>
  <si>
    <t xml:space="preserve">Prepare Radiation Safety, Biological Safety Application</t>
  </si>
  <si>
    <t xml:space="preserve">Scientific Review Committee, obtain approval</t>
  </si>
  <si>
    <t xml:space="preserve">Modifications to Regulatory Documents</t>
  </si>
  <si>
    <t xml:space="preserve">Regulatory Binder, Maintain</t>
  </si>
  <si>
    <t xml:space="preserve">IRB, Communicate Modifications, incl 1572</t>
  </si>
  <si>
    <t xml:space="preserve">Contracts, Communicate Modifications</t>
  </si>
  <si>
    <t xml:space="preserve">Training</t>
  </si>
  <si>
    <t xml:space="preserve">Train Staff for Study/Certification</t>
  </si>
  <si>
    <t xml:space="preserve">Pharmacy</t>
  </si>
  <si>
    <t xml:space="preserve">Correspondence with Pharmacy</t>
  </si>
  <si>
    <t xml:space="preserve">Communications</t>
  </si>
  <si>
    <t xml:space="preserve">Correspondence with Sponsor reps</t>
  </si>
  <si>
    <t xml:space="preserve">Case Report Form Review / Source Docs Preparation</t>
  </si>
  <si>
    <t xml:space="preserve">Initial Investitgator Meeting, Prepare and Attend</t>
  </si>
  <si>
    <t xml:space="preserve">Other Expenses</t>
  </si>
  <si>
    <t xml:space="preserve">Advertisement/recruitment fee</t>
  </si>
  <si>
    <t xml:space="preserve">Admin Expenses (office supplies, duplication, mailing)</t>
  </si>
  <si>
    <t xml:space="preserve">Document Storage</t>
  </si>
  <si>
    <t xml:space="preserve">Translation of Informed consent</t>
  </si>
  <si>
    <t xml:space="preserve">Pharmacy Fees (start-up, annual renewals)</t>
  </si>
  <si>
    <t xml:space="preserve">Equipment</t>
  </si>
  <si>
    <t xml:space="preserve">Other</t>
  </si>
  <si>
    <t xml:space="preserve">Closeout</t>
  </si>
  <si>
    <t xml:space="preserve">Closeout Report, Complete Queries</t>
  </si>
  <si>
    <t xml:space="preserve">Box up Study Records</t>
  </si>
  <si>
    <t xml:space="preserve">Transport Study Records for storage</t>
  </si>
  <si>
    <t xml:space="preserve">Closeout Visit, Prepare for &amp; Attend</t>
  </si>
  <si>
    <t xml:space="preserve">Regulatory close with IRB</t>
  </si>
  <si>
    <t xml:space="preserve">Close out study account w/Extramural (incl.payroll transfer)</t>
  </si>
  <si>
    <t xml:space="preserve">Close out invoicing</t>
  </si>
  <si>
    <t xml:space="preserve">Producing Addtl information after study close out</t>
  </si>
  <si>
    <t xml:space="preserve">Adverse Events</t>
  </si>
  <si>
    <t xml:space="preserve">Adverse Event, Safety Reports, Evaluate, Report, Manage</t>
  </si>
  <si>
    <t xml:space="preserve">Serious Adverse Event,Evaluate, Report, Manage</t>
  </si>
  <si>
    <t xml:space="preserve">Site Monitoring</t>
  </si>
  <si>
    <t xml:space="preserve">Answer Sponsor Inquiries prior to Site Monitor Visit</t>
  </si>
  <si>
    <t xml:space="preserve">Site Monitor Visit, Manage, Attend</t>
  </si>
  <si>
    <t xml:space="preserve">Telephone Conference, Attend</t>
  </si>
  <si>
    <t xml:space="preserve">IRB Annual Renewal</t>
  </si>
  <si>
    <t xml:space="preserve">Prepare IRB Annual Renewal</t>
  </si>
  <si>
    <t xml:space="preserve">Scientific Review Committee, obtain approval (Cancer Ctr)</t>
  </si>
  <si>
    <t xml:space="preserve">Admin/Correspondence</t>
  </si>
  <si>
    <t xml:space="preserve">Write, Receive &amp; Process Correspondence, Maintain Logs</t>
  </si>
  <si>
    <t xml:space="preserve">Clarify Protocol</t>
  </si>
  <si>
    <t xml:space="preserve">Progress Report Quarterly</t>
  </si>
  <si>
    <t xml:space="preserve">Screen Failure</t>
  </si>
  <si>
    <t xml:space="preserve">Charge all procedures and CRC time up to the failure</t>
  </si>
  <si>
    <t xml:space="preserve">Subtotals all categories</t>
  </si>
  <si>
    <t xml:space="preserve">Totals</t>
  </si>
  <si>
    <t xml:space="preserve">Direct costs total EUR</t>
  </si>
  <si>
    <t xml:space="preserve">Indirect costs total EUR</t>
  </si>
  <si>
    <t xml:space="preserve">Total direct+indirect costs EUR</t>
  </si>
  <si>
    <t xml:space="preserve">Number of participants</t>
  </si>
  <si>
    <t xml:space="preserve">```</t>
  </si>
  <si>
    <t xml:space="preserve">The Clinical Trial Risk Tool software has prepopulated the budget table based on the Schedule of Events which was found in the protocol.</t>
  </si>
  <si>
    <t xml:space="preserve">The cost list is from the cost dataset(s) which you selected in the Clinical Trial Risk Tool.</t>
  </si>
  <si>
    <t xml:space="preserve">For best results, please try uploading your own costs of procedures into the tool.</t>
  </si>
  <si>
    <t xml:space="preserve">Please check that the number of participants undergoing these activities is correct, as this may not be the total sample size of the study.</t>
  </si>
  <si>
    <t xml:space="preserve">You may need to add items such as cost of medication.</t>
  </si>
  <si>
    <t xml:space="preserve">The number of extra visits is unknown. If you want your budget to include an estimated cost of extra visits, you can enter an estimated number such as 0.3 in the below table to account for 30% of participants having that extra visit.</t>
  </si>
  <si>
    <t xml:space="preserve">The PI and Coordinator hours have also been pre-populated with 1s but you will need to check the number of hours required for each visit.</t>
  </si>
  <si>
    <t xml:space="preserve">Procedure</t>
  </si>
  <si>
    <t xml:space="preserve">Screening Maximum -4W (V1)</t>
  </si>
  <si>
    <t xml:space="preserve">Baseline Day 1 (V2)</t>
  </si>
  <si>
    <t xml:space="preserve">W2 (V3)</t>
  </si>
  <si>
    <t xml:space="preserve">W3 (V3 bis)</t>
  </si>
  <si>
    <t xml:space="preserve">W4 (V4)</t>
  </si>
  <si>
    <t xml:space="preserve">W8 (V5)</t>
  </si>
  <si>
    <t xml:space="preserve">W12 (V6)</t>
  </si>
  <si>
    <t xml:space="preserve">W16 (V7)</t>
  </si>
  <si>
    <t xml:space="preserve">W20 (V8)</t>
  </si>
  <si>
    <t xml:space="preserve">W24 (V9)</t>
  </si>
  <si>
    <t xml:space="preserve">W28 (V10)</t>
  </si>
  <si>
    <t xml:space="preserve">W32 (V11)</t>
  </si>
  <si>
    <t xml:space="preserve">W36 (V12)</t>
  </si>
  <si>
    <t xml:space="preserve">W40 (V13)</t>
  </si>
  <si>
    <t xml:space="preserve">W44 (V14)</t>
  </si>
  <si>
    <t xml:space="preserve">W48 (V15)</t>
  </si>
  <si>
    <t xml:space="preserve">W52 (V16)</t>
  </si>
  <si>
    <t xml:space="preserve">End of Study (or Early Withdrawal)</t>
  </si>
  <si>
    <t xml:space="preserve">Extra visit 1</t>
  </si>
  <si>
    <t xml:space="preserve">Extra visit 2</t>
  </si>
  <si>
    <t xml:space="preserve">Quantity</t>
  </si>
  <si>
    <t xml:space="preserve">Cost EUR</t>
  </si>
  <si>
    <t xml:space="preserve">Per Patient EUR</t>
  </si>
  <si>
    <t xml:space="preserve">Allowed visit schedule deviation (days)</t>
  </si>
  <si>
    <t xml:space="preserve">Informed consent</t>
  </si>
  <si>
    <t xml:space="preserve">Demography</t>
  </si>
  <si>
    <t xml:space="preserve">Medical/Surgical history</t>
  </si>
  <si>
    <t xml:space="preserve">Prior Therapies for T-NETs</t>
  </si>
  <si>
    <t xml:space="preserve">Octreoscan or Ga68-DOTA/TATE/TOC/NOC-PET</t>
  </si>
  <si>
    <t xml:space="preserve">Disease History</t>
  </si>
  <si>
    <t xml:space="preserve">Inclusion and exclusion criteria</t>
  </si>
  <si>
    <t xml:space="preserve">Clinical and Physical examination</t>
  </si>
  <si>
    <t xml:space="preserve">WHO performance score</t>
  </si>
  <si>
    <t xml:space="preserve">Prior / concomitant medications</t>
  </si>
  <si>
    <t xml:space="preserve">Vital signs</t>
  </si>
  <si>
    <t xml:space="preserve">Adverse events</t>
  </si>
  <si>
    <t xml:space="preserve">Sample tissue for centralized SSTR2, MGMT, Ki-67 evaluation</t>
  </si>
  <si>
    <t xml:space="preserve">Gallbladder echography</t>
  </si>
  <si>
    <t xml:space="preserve">Urinalysis</t>
  </si>
  <si>
    <t xml:space="preserve">Blood sample collection to assess Haematology</t>
  </si>
  <si>
    <t xml:space="preserve">Blood sample collection to assess Biochemistry</t>
  </si>
  <si>
    <t xml:space="preserve">Blood sample collection to assess Serology (HCV, HBV)</t>
  </si>
  <si>
    <t xml:space="preserve">Pregnancy test (Serum)</t>
  </si>
  <si>
    <t xml:space="preserve">Blood sample collection for CgA and NSE dosage</t>
  </si>
  <si>
    <t xml:space="preserve">ECG and Echocardiography</t>
  </si>
  <si>
    <t xml:space="preserve">CT scan</t>
  </si>
  <si>
    <t xml:space="preserve">LAN ATG 120 mg</t>
  </si>
  <si>
    <t xml:space="preserve">TMZ 250 mg (or 180 mg if dose down titrated) x 5days</t>
  </si>
  <si>
    <t xml:space="preserve">Study Activities</t>
  </si>
  <si>
    <t xml:space="preserve">Study Coordinator Fee</t>
  </si>
  <si>
    <t xml:space="preserve">Subject Reimbursement</t>
  </si>
  <si>
    <t xml:space="preserve">Meal or Snack</t>
  </si>
  <si>
    <t xml:space="preserve">Facility Fee</t>
  </si>
  <si>
    <t xml:space="preserve">Overnight stay</t>
  </si>
  <si>
    <t xml:space="preserve">PI Activities</t>
  </si>
  <si>
    <t xml:space="preserve">PI Fee</t>
  </si>
  <si>
    <t xml:space="preserve">Total per participant</t>
  </si>
  <si>
    <t xml:space="preserve">Total all participants</t>
  </si>
  <si>
    <t xml:space="preserve">Indirect costs</t>
  </si>
  <si>
    <t xml:space="preserve">Total cost for activities listed above</t>
  </si>
</sst>
</file>

<file path=xl/styles.xml><?xml version="1.0" encoding="utf-8"?>
<styleSheet xmlns="http://schemas.openxmlformats.org/spreadsheetml/2006/main">
  <numFmts count="3">
    <numFmt numFmtId="164" formatCode="General"/>
    <numFmt numFmtId="165" formatCode="0%"/>
    <numFmt numFmtId="166" formatCode="0.00&quot; €&quot;"/>
  </numFmts>
  <fonts count="7">
    <font>
      <sz val="11"/>
      <color theme="1"/>
      <name val="Calibri"/>
      <family val="2"/>
      <charset val="1"/>
    </font>
    <font>
      <sz val="10"/>
      <name val="Arial"/>
      <family val="0"/>
    </font>
    <font>
      <sz val="10"/>
      <name val="Arial"/>
      <family val="0"/>
    </font>
    <font>
      <sz val="10"/>
      <name val="Arial"/>
      <family val="0"/>
    </font>
    <font>
      <b val="true"/>
      <sz val="14"/>
      <color rgb="FF225679"/>
      <name val="PT Sans"/>
      <family val="0"/>
      <charset val="1"/>
    </font>
    <font>
      <b val="true"/>
      <sz val="11"/>
      <color rgb="FF225679"/>
      <name val="Cambria"/>
      <family val="0"/>
      <charset val="1"/>
    </font>
    <font>
      <b val="true"/>
      <sz val="11"/>
      <name val="Cambria"/>
      <family val="0"/>
      <charset val="1"/>
    </font>
  </fonts>
  <fills count="3">
    <fill>
      <patternFill patternType="none"/>
    </fill>
    <fill>
      <patternFill patternType="gray125"/>
    </fill>
    <fill>
      <patternFill patternType="solid">
        <fgColor rgb="FFFFFF88"/>
        <bgColor rgb="FFFFFFCC"/>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88"/>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2567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0</xdr:colOff>
      <xdr:row>0</xdr:row>
      <xdr:rowOff>0</xdr:rowOff>
    </xdr:from>
    <xdr:to>
      <xdr:col>9</xdr:col>
      <xdr:colOff>207360</xdr:colOff>
      <xdr:row>1</xdr:row>
      <xdr:rowOff>160200</xdr:rowOff>
    </xdr:to>
    <xdr:pic>
      <xdr:nvPicPr>
        <xdr:cNvPr id="0" name="Image 1" descr="Picture"/>
        <xdr:cNvPicPr/>
      </xdr:nvPicPr>
      <xdr:blipFill>
        <a:blip r:embed="rId1"/>
        <a:stretch/>
      </xdr:blipFill>
      <xdr:spPr>
        <a:xfrm>
          <a:off x="5488200" y="0"/>
          <a:ext cx="4333680" cy="3805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clinicaltrialrisk.org/"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https://clinicaltrialrisk.org/" TargetMode="External"/>
</Relationships>
</file>

<file path=xl/worksheets/_rels/sheet3.xml.rels><?xml version="1.0" encoding="UTF-8"?>
<Relationships xmlns="http://schemas.openxmlformats.org/package/2006/relationships"><Relationship Id="rId1" Type="http://schemas.openxmlformats.org/officeDocument/2006/relationships/hyperlink" Target="https://clinicaltrialrisk.org/"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9" activeCellId="0" sqref="C9"/>
    </sheetView>
  </sheetViews>
  <sheetFormatPr defaultColWidth="8.59765625" defaultRowHeight="15" zeroHeight="false" outlineLevelRow="0" outlineLevelCol="0"/>
  <cols>
    <col collapsed="false" customWidth="true" hidden="false" outlineLevel="0" max="1" min="1" style="0" width="40"/>
    <col collapsed="false" customWidth="true" hidden="false" outlineLevel="0" max="2" min="2" style="0" width="20"/>
  </cols>
  <sheetData>
    <row r="1" customFormat="false" ht="17.35" hidden="false" customHeight="false" outlineLevel="0" collapsed="false">
      <c r="A1" s="1" t="s">
        <v>0</v>
      </c>
    </row>
    <row r="3" customFormat="false" ht="15" hidden="false" customHeight="false" outlineLevel="0" collapsed="false">
      <c r="A3" s="0" t="s">
        <v>1</v>
      </c>
      <c r="B3" s="0" t="s">
        <v>2</v>
      </c>
    </row>
    <row r="4" customFormat="false" ht="15" hidden="false" customHeight="false" outlineLevel="0" collapsed="false">
      <c r="A4" s="0" t="s">
        <v>3</v>
      </c>
      <c r="B4" s="0" t="s">
        <v>4</v>
      </c>
    </row>
    <row r="5" customFormat="false" ht="15" hidden="false" customHeight="false" outlineLevel="0" collapsed="false">
      <c r="A5" s="0" t="s">
        <v>5</v>
      </c>
      <c r="B5" s="0" t="s">
        <v>6</v>
      </c>
    </row>
    <row r="6" customFormat="false" ht="15" hidden="false" customHeight="false" outlineLevel="0" collapsed="false">
      <c r="A6" s="0" t="s">
        <v>7</v>
      </c>
      <c r="B6" s="0" t="s">
        <v>8</v>
      </c>
    </row>
    <row r="7" customFormat="false" ht="16.4" hidden="false" customHeight="false" outlineLevel="0" collapsed="false">
      <c r="A7" s="0" t="s">
        <v>9</v>
      </c>
      <c r="B7" s="0" t="s">
        <v>10</v>
      </c>
    </row>
    <row r="8" customFormat="false" ht="15" hidden="false" customHeight="false" outlineLevel="0" collapsed="false">
      <c r="A8" s="0" t="s">
        <v>11</v>
      </c>
      <c r="B8" s="0" t="s">
        <v>12</v>
      </c>
    </row>
    <row r="9" customFormat="false" ht="15" hidden="false" customHeight="false" outlineLevel="0" collapsed="false">
      <c r="A9" s="0" t="s">
        <v>13</v>
      </c>
      <c r="B9" s="0" t="s">
        <v>14</v>
      </c>
    </row>
    <row r="10" customFormat="false" ht="15" hidden="false" customHeight="false" outlineLevel="0" collapsed="false">
      <c r="A10" s="0" t="s">
        <v>15</v>
      </c>
      <c r="B10" s="0" t="s">
        <v>16</v>
      </c>
    </row>
    <row r="11" customFormat="false" ht="15" hidden="false" customHeight="false" outlineLevel="0" collapsed="false">
      <c r="A11" s="0" t="s">
        <v>17</v>
      </c>
      <c r="B11" s="0" t="s">
        <v>18</v>
      </c>
    </row>
    <row r="12" customFormat="false" ht="15" hidden="false" customHeight="false" outlineLevel="0" collapsed="false">
      <c r="A12" s="0" t="s">
        <v>19</v>
      </c>
      <c r="B12" s="0" t="n">
        <v>140</v>
      </c>
    </row>
    <row r="13" customFormat="false" ht="15" hidden="false" customHeight="false" outlineLevel="0" collapsed="false">
      <c r="A13" s="0" t="s">
        <v>20</v>
      </c>
      <c r="B13" s="0" t="s">
        <v>21</v>
      </c>
    </row>
    <row r="14" customFormat="false" ht="15" hidden="false" customHeight="false" outlineLevel="0" collapsed="false">
      <c r="A14" s="0" t="s">
        <v>22</v>
      </c>
      <c r="B14" s="2" t="n">
        <v>0.25</v>
      </c>
    </row>
    <row r="15" customFormat="false" ht="15" hidden="false" customHeight="false" outlineLevel="0" collapsed="false">
      <c r="A15" s="0" t="s">
        <v>23</v>
      </c>
      <c r="B15" s="3" t="n">
        <v>160</v>
      </c>
    </row>
    <row r="16" customFormat="false" ht="15" hidden="false" customHeight="false" outlineLevel="0" collapsed="false">
      <c r="A16" s="0" t="s">
        <v>24</v>
      </c>
      <c r="B16" s="3" t="n">
        <v>75</v>
      </c>
    </row>
    <row r="18" customFormat="false" ht="17.35" hidden="false" customHeight="false" outlineLevel="0" collapsed="false">
      <c r="A18" s="1" t="s">
        <v>25</v>
      </c>
    </row>
    <row r="19" customFormat="false" ht="15" hidden="false" customHeight="false" outlineLevel="0" collapsed="false">
      <c r="A19" s="0" t="s">
        <v>26</v>
      </c>
      <c r="B19" s="3" t="n">
        <f aca="false">Fixed_costs!B148+Per_subject_1!B79</f>
        <v>1041204.125</v>
      </c>
    </row>
  </sheetData>
  <hyperlinks>
    <hyperlink ref="B7" r:id="rId1" display="Clinical Trial Risk Tool by Fast Data Science"/>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4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30" activeCellId="0" sqref="A30"/>
    </sheetView>
  </sheetViews>
  <sheetFormatPr defaultColWidth="8.59765625" defaultRowHeight="15" zeroHeight="false" outlineLevelRow="0" outlineLevelCol="0"/>
  <cols>
    <col collapsed="false" customWidth="true" hidden="false" outlineLevel="0" max="1" min="1" style="0" width="40"/>
    <col collapsed="false" customWidth="true" hidden="false" outlineLevel="0" max="2" min="2" style="0" width="20"/>
  </cols>
  <sheetData>
    <row r="1" customFormat="false" ht="15" hidden="false" customHeight="false" outlineLevel="0" collapsed="false">
      <c r="A1" s="0" t="s">
        <v>1</v>
      </c>
      <c r="B1" s="0" t="str">
        <f aca="false">""&amp;Summary!$B$3</f>
        <v>Dr. Elias Thorne, M.D., Ph.D.</v>
      </c>
    </row>
    <row r="2" customFormat="false" ht="15" hidden="false" customHeight="false" outlineLevel="0" collapsed="false">
      <c r="A2" s="0" t="s">
        <v>3</v>
      </c>
      <c r="B2" s="0" t="str">
        <f aca="false">""&amp;Summary!$B$4</f>
        <v>Ms. Sarah Chen, B.S., CCRP</v>
      </c>
    </row>
    <row r="3" customFormat="false" ht="15" hidden="false" customHeight="false" outlineLevel="0" collapsed="false">
      <c r="A3" s="0" t="s">
        <v>5</v>
      </c>
      <c r="B3" s="0" t="str">
        <f aca="false">""&amp;Summary!$B$5</f>
        <v>Thomas Wood</v>
      </c>
    </row>
    <row r="4" customFormat="false" ht="15" hidden="false" customHeight="false" outlineLevel="0" collapsed="false">
      <c r="A4" s="0" t="s">
        <v>7</v>
      </c>
      <c r="B4" s="0" t="str">
        <f aca="false">""&amp;Summary!$B$6</f>
        <v>ClinOps</v>
      </c>
    </row>
    <row r="5" customFormat="false" ht="16.4" hidden="false" customHeight="false" outlineLevel="0" collapsed="false">
      <c r="A5" s="0" t="s">
        <v>9</v>
      </c>
      <c r="B5" s="0" t="s">
        <v>10</v>
      </c>
    </row>
    <row r="6" customFormat="false" ht="15" hidden="false" customHeight="false" outlineLevel="0" collapsed="false">
      <c r="A6" s="0" t="s">
        <v>11</v>
      </c>
      <c r="B6" s="0" t="str">
        <f aca="false">""&amp;Summary!$B$8</f>
        <v>The Phase III Randomized, Double-Blind Study of Aurora Kinase Inhibitor VX-521 versus Standard of Care in Patients with Relapsed/Refractory Metastatic Pancreatic Adenocarcinoma (The AURORA-PAN Trial)</v>
      </c>
    </row>
    <row r="7" customFormat="false" ht="15" hidden="false" customHeight="false" outlineLevel="0" collapsed="false">
      <c r="A7" s="0" t="s">
        <v>13</v>
      </c>
      <c r="B7" s="0" t="str">
        <f aca="false">""&amp;Summary!$B$9</f>
        <v>NovaGen Therapeutics</v>
      </c>
    </row>
    <row r="8" customFormat="false" ht="15" hidden="false" customHeight="false" outlineLevel="0" collapsed="false">
      <c r="A8" s="0" t="s">
        <v>15</v>
      </c>
      <c r="B8" s="0" t="str">
        <f aca="false">""&amp;Summary!$B$10</f>
        <v>06 November 2025</v>
      </c>
    </row>
    <row r="9" customFormat="false" ht="15" hidden="false" customHeight="false" outlineLevel="0" collapsed="false">
      <c r="A9" s="0" t="s">
        <v>17</v>
      </c>
      <c r="B9" s="0" t="str">
        <f aca="false">""&amp;Summary!$B$11</f>
        <v>06 November 2026</v>
      </c>
    </row>
    <row r="10" customFormat="false" ht="15" hidden="false" customHeight="false" outlineLevel="0" collapsed="false">
      <c r="A10" s="0" t="s">
        <v>19</v>
      </c>
      <c r="B10" s="0" t="str">
        <f aca="false">""&amp;Summary!$B$12</f>
        <v>140</v>
      </c>
    </row>
    <row r="11" customFormat="false" ht="15" hidden="false" customHeight="false" outlineLevel="0" collapsed="false">
      <c r="A11" s="0" t="s">
        <v>20</v>
      </c>
      <c r="B11" s="0" t="str">
        <f aca="false">""&amp;Summary!$B$13</f>
        <v>EUR</v>
      </c>
    </row>
    <row r="12" customFormat="false" ht="15" hidden="false" customHeight="false" outlineLevel="0" collapsed="false">
      <c r="A12" s="0" t="s">
        <v>22</v>
      </c>
      <c r="B12" s="2" t="n">
        <f aca="false">Summary!$B$14</f>
        <v>0.25</v>
      </c>
    </row>
    <row r="13" customFormat="false" ht="15" hidden="false" customHeight="false" outlineLevel="0" collapsed="false">
      <c r="A13" s="0" t="s">
        <v>23</v>
      </c>
      <c r="B13" s="3" t="n">
        <f aca="false">Summary!$B$15</f>
        <v>160</v>
      </c>
    </row>
    <row r="14" customFormat="false" ht="15" hidden="false" customHeight="false" outlineLevel="0" collapsed="false">
      <c r="A14" s="0" t="s">
        <v>24</v>
      </c>
      <c r="B14" s="3" t="n">
        <f aca="false">Summary!$B$16</f>
        <v>75</v>
      </c>
    </row>
    <row r="16" customFormat="false" ht="15" hidden="false" customHeight="false" outlineLevel="0" collapsed="false">
      <c r="A16" s="4" t="s">
        <v>27</v>
      </c>
      <c r="B16" s="4"/>
      <c r="C16" s="4"/>
      <c r="D16" s="4"/>
      <c r="E16" s="4"/>
      <c r="F16" s="4"/>
      <c r="G16" s="4"/>
      <c r="H16" s="4"/>
      <c r="I16" s="4"/>
      <c r="J16" s="4"/>
      <c r="K16" s="4"/>
    </row>
    <row r="17" customFormat="false" ht="15" hidden="false" customHeight="false" outlineLevel="0" collapsed="false">
      <c r="A17" s="4" t="s">
        <v>28</v>
      </c>
      <c r="B17" s="4"/>
      <c r="C17" s="4"/>
      <c r="D17" s="4"/>
      <c r="E17" s="4"/>
      <c r="F17" s="4"/>
      <c r="G17" s="4"/>
      <c r="H17" s="4"/>
      <c r="I17" s="4"/>
      <c r="J17" s="4"/>
      <c r="K17" s="4"/>
    </row>
    <row r="18" customFormat="false" ht="15" hidden="false" customHeight="false" outlineLevel="0" collapsed="false">
      <c r="A18" s="4" t="s">
        <v>29</v>
      </c>
      <c r="B18" s="4"/>
      <c r="C18" s="4"/>
      <c r="D18" s="4"/>
      <c r="E18" s="4"/>
      <c r="F18" s="4"/>
      <c r="G18" s="4"/>
      <c r="H18" s="4"/>
      <c r="I18" s="4"/>
      <c r="J18" s="4"/>
      <c r="K18" s="4"/>
    </row>
    <row r="19" customFormat="false" ht="15" hidden="false" customHeight="false" outlineLevel="0" collapsed="false">
      <c r="A19" s="4" t="s">
        <v>30</v>
      </c>
      <c r="B19" s="4"/>
      <c r="C19" s="4"/>
      <c r="D19" s="4"/>
      <c r="E19" s="4"/>
      <c r="F19" s="4"/>
      <c r="G19" s="4"/>
      <c r="H19" s="4"/>
      <c r="I19" s="4"/>
      <c r="J19" s="4"/>
      <c r="K19" s="4"/>
    </row>
    <row r="20" customFormat="false" ht="15" hidden="false" customHeight="false" outlineLevel="0" collapsed="false">
      <c r="A20" s="4" t="s">
        <v>31</v>
      </c>
      <c r="B20" s="4"/>
      <c r="C20" s="4"/>
      <c r="D20" s="4"/>
      <c r="E20" s="4"/>
      <c r="F20" s="4"/>
      <c r="G20" s="4"/>
      <c r="H20" s="4"/>
      <c r="I20" s="4"/>
      <c r="J20" s="4"/>
      <c r="K20" s="4"/>
    </row>
    <row r="21" customFormat="false" ht="15" hidden="false" customHeight="false" outlineLevel="0" collapsed="false">
      <c r="A21" s="4" t="s">
        <v>32</v>
      </c>
      <c r="B21" s="4"/>
      <c r="C21" s="4"/>
      <c r="D21" s="4"/>
      <c r="E21" s="4"/>
      <c r="F21" s="4"/>
      <c r="G21" s="4"/>
      <c r="H21" s="4"/>
      <c r="I21" s="4"/>
      <c r="J21" s="4"/>
      <c r="K21" s="4"/>
    </row>
    <row r="24" customFormat="false" ht="17.35" hidden="false" customHeight="false" outlineLevel="0" collapsed="false">
      <c r="A24" s="1" t="s">
        <v>33</v>
      </c>
    </row>
    <row r="25" customFormat="false" ht="15" hidden="false" customHeight="false" outlineLevel="0" collapsed="false">
      <c r="A25" s="5" t="s">
        <v>34</v>
      </c>
      <c r="B25" s="5" t="s">
        <v>35</v>
      </c>
      <c r="C25" s="5" t="s">
        <v>36</v>
      </c>
      <c r="D25" s="5" t="s">
        <v>37</v>
      </c>
      <c r="E25" s="5" t="s">
        <v>38</v>
      </c>
      <c r="F25" s="5" t="s">
        <v>39</v>
      </c>
      <c r="G25" s="5" t="s">
        <v>40</v>
      </c>
    </row>
    <row r="26" customFormat="false" ht="15" hidden="false" customHeight="false" outlineLevel="0" collapsed="false">
      <c r="A26" s="0" t="s">
        <v>41</v>
      </c>
      <c r="B26" s="0" t="n">
        <v>2</v>
      </c>
      <c r="C26" s="0" t="n">
        <v>2</v>
      </c>
      <c r="D26" s="3" t="n">
        <f aca="false">B26*B14</f>
        <v>150</v>
      </c>
      <c r="E26" s="3" t="n">
        <f aca="false">C26*B13</f>
        <v>320</v>
      </c>
      <c r="F26" s="3" t="n">
        <v>0</v>
      </c>
      <c r="G26" s="3" t="n">
        <f aca="false">SUM(D26:F26)</f>
        <v>470</v>
      </c>
    </row>
    <row r="27" customFormat="false" ht="15" hidden="false" customHeight="false" outlineLevel="0" collapsed="false">
      <c r="A27" s="0" t="s">
        <v>42</v>
      </c>
      <c r="B27" s="0" t="n">
        <v>2</v>
      </c>
      <c r="C27" s="0" t="n">
        <v>2</v>
      </c>
      <c r="D27" s="3" t="n">
        <f aca="false">B27*B14</f>
        <v>150</v>
      </c>
      <c r="E27" s="3" t="n">
        <f aca="false">C27*B13</f>
        <v>320</v>
      </c>
      <c r="F27" s="3" t="n">
        <v>0</v>
      </c>
      <c r="G27" s="3" t="n">
        <f aca="false">SUM(D27:F27)</f>
        <v>470</v>
      </c>
    </row>
    <row r="28" customFormat="false" ht="15" hidden="false" customHeight="false" outlineLevel="0" collapsed="false">
      <c r="A28" s="0" t="s">
        <v>43</v>
      </c>
      <c r="B28" s="0" t="n">
        <v>2</v>
      </c>
      <c r="C28" s="0" t="n">
        <v>2</v>
      </c>
      <c r="D28" s="3" t="n">
        <f aca="false">B28*B14</f>
        <v>150</v>
      </c>
      <c r="E28" s="3" t="n">
        <f aca="false">C28*B13</f>
        <v>320</v>
      </c>
      <c r="F28" s="3" t="n">
        <v>0</v>
      </c>
      <c r="G28" s="3" t="n">
        <f aca="false">SUM(D28:F28)</f>
        <v>470</v>
      </c>
    </row>
    <row r="29" customFormat="false" ht="15" hidden="false" customHeight="false" outlineLevel="0" collapsed="false">
      <c r="A29" s="0" t="s">
        <v>44</v>
      </c>
      <c r="B29" s="0" t="n">
        <v>2</v>
      </c>
      <c r="C29" s="0" t="n">
        <v>2</v>
      </c>
      <c r="D29" s="3" t="n">
        <f aca="false">B29*B14</f>
        <v>150</v>
      </c>
      <c r="E29" s="3" t="n">
        <f aca="false">C29*B13</f>
        <v>320</v>
      </c>
      <c r="F29" s="3" t="n">
        <v>0</v>
      </c>
      <c r="G29" s="3" t="n">
        <f aca="false">SUM(D29:F29)</f>
        <v>470</v>
      </c>
    </row>
    <row r="30" customFormat="false" ht="15" hidden="false" customHeight="false" outlineLevel="0" collapsed="false">
      <c r="A30" s="0" t="s">
        <v>45</v>
      </c>
      <c r="B30" s="0" t="n">
        <v>4</v>
      </c>
      <c r="C30" s="0" t="n">
        <v>4</v>
      </c>
      <c r="D30" s="3" t="n">
        <f aca="false">B30*B14</f>
        <v>300</v>
      </c>
      <c r="E30" s="3" t="n">
        <f aca="false">C30*B13</f>
        <v>640</v>
      </c>
      <c r="F30" s="3" t="n">
        <v>0</v>
      </c>
      <c r="G30" s="3" t="n">
        <f aca="false">SUM(D30:F30)</f>
        <v>940</v>
      </c>
    </row>
    <row r="31" customFormat="false" ht="15" hidden="false" customHeight="false" outlineLevel="0" collapsed="false">
      <c r="A31" s="0" t="s">
        <v>46</v>
      </c>
      <c r="B31" s="0" t="n">
        <v>2</v>
      </c>
      <c r="C31" s="0" t="n">
        <v>2</v>
      </c>
      <c r="D31" s="3" t="n">
        <f aca="false">B31*B14</f>
        <v>150</v>
      </c>
      <c r="E31" s="3" t="n">
        <f aca="false">C31*B13</f>
        <v>320</v>
      </c>
      <c r="F31" s="3" t="n">
        <v>0</v>
      </c>
      <c r="G31" s="3" t="n">
        <f aca="false">SUM(D31:F31)</f>
        <v>470</v>
      </c>
    </row>
    <row r="32" customFormat="false" ht="15" hidden="false" customHeight="false" outlineLevel="0" collapsed="false">
      <c r="A32" s="0" t="s">
        <v>47</v>
      </c>
      <c r="B32" s="0" t="n">
        <v>0.5</v>
      </c>
      <c r="C32" s="0" t="n">
        <v>0.5</v>
      </c>
      <c r="D32" s="3" t="n">
        <f aca="false">B32*B14</f>
        <v>37.5</v>
      </c>
      <c r="E32" s="3" t="n">
        <f aca="false">C32*B13</f>
        <v>80</v>
      </c>
      <c r="F32" s="3" t="n">
        <v>0</v>
      </c>
      <c r="G32" s="3" t="n">
        <f aca="false">SUM(D32:F32)</f>
        <v>117.5</v>
      </c>
    </row>
    <row r="33" customFormat="false" ht="15" hidden="false" customHeight="false" outlineLevel="0" collapsed="false">
      <c r="A33" s="0" t="s">
        <v>48</v>
      </c>
      <c r="B33" s="0" t="n">
        <v>2</v>
      </c>
      <c r="C33" s="0" t="n">
        <v>2</v>
      </c>
      <c r="D33" s="3" t="n">
        <f aca="false">B33*B14</f>
        <v>150</v>
      </c>
      <c r="E33" s="3" t="n">
        <f aca="false">C33*B13</f>
        <v>320</v>
      </c>
      <c r="F33" s="3" t="n">
        <v>0</v>
      </c>
      <c r="G33" s="3" t="n">
        <f aca="false">SUM(D33:F33)</f>
        <v>470</v>
      </c>
    </row>
    <row r="34" customFormat="false" ht="15" hidden="false" customHeight="false" outlineLevel="0" collapsed="false">
      <c r="A34" s="0" t="s">
        <v>49</v>
      </c>
      <c r="B34" s="0" t="n">
        <v>3</v>
      </c>
      <c r="C34" s="0" t="n">
        <v>3</v>
      </c>
      <c r="D34" s="3" t="n">
        <f aca="false">B34*B14</f>
        <v>225</v>
      </c>
      <c r="E34" s="3" t="n">
        <f aca="false">C34*B13</f>
        <v>480</v>
      </c>
      <c r="F34" s="3" t="n">
        <v>0</v>
      </c>
      <c r="G34" s="3" t="n">
        <f aca="false">SUM(D34:F34)</f>
        <v>705</v>
      </c>
    </row>
    <row r="35" customFormat="false" ht="15" hidden="false" customHeight="false" outlineLevel="0" collapsed="false">
      <c r="A35" s="0" t="s">
        <v>50</v>
      </c>
      <c r="B35" s="0" t="n">
        <f aca="false">SUM(B26:B34)</f>
        <v>19.5</v>
      </c>
      <c r="C35" s="0" t="n">
        <f aca="false">SUM(C26:C34)</f>
        <v>19.5</v>
      </c>
      <c r="D35" s="3" t="n">
        <f aca="false">SUM(D26:D34)</f>
        <v>1462.5</v>
      </c>
      <c r="E35" s="3" t="n">
        <f aca="false">SUM(E26:E34)</f>
        <v>3120</v>
      </c>
      <c r="F35" s="3" t="n">
        <f aca="false">SUM(F26:F34)</f>
        <v>0</v>
      </c>
      <c r="G35" s="3" t="n">
        <f aca="false">SUM(G26:G34)</f>
        <v>4582.5</v>
      </c>
    </row>
    <row r="37" customFormat="false" ht="17.35" hidden="false" customHeight="false" outlineLevel="0" collapsed="false">
      <c r="A37" s="1" t="s">
        <v>51</v>
      </c>
    </row>
    <row r="38" customFormat="false" ht="15" hidden="false" customHeight="false" outlineLevel="0" collapsed="false">
      <c r="A38" s="5" t="s">
        <v>34</v>
      </c>
      <c r="B38" s="5" t="s">
        <v>35</v>
      </c>
      <c r="C38" s="5" t="s">
        <v>36</v>
      </c>
      <c r="D38" s="5" t="s">
        <v>37</v>
      </c>
      <c r="E38" s="5" t="s">
        <v>38</v>
      </c>
      <c r="F38" s="5" t="s">
        <v>39</v>
      </c>
      <c r="G38" s="5" t="s">
        <v>40</v>
      </c>
    </row>
    <row r="39" customFormat="false" ht="15" hidden="false" customHeight="false" outlineLevel="0" collapsed="false">
      <c r="A39" s="0" t="s">
        <v>52</v>
      </c>
      <c r="B39" s="0" t="n">
        <v>5</v>
      </c>
      <c r="C39" s="0" t="n">
        <v>5</v>
      </c>
      <c r="D39" s="3" t="n">
        <f aca="false">B39*B14</f>
        <v>375</v>
      </c>
      <c r="E39" s="3" t="n">
        <f aca="false">C39*B13</f>
        <v>800</v>
      </c>
      <c r="F39" s="3" t="n">
        <v>0</v>
      </c>
      <c r="G39" s="3" t="n">
        <f aca="false">SUM(D39:F39)</f>
        <v>1175</v>
      </c>
    </row>
    <row r="40" customFormat="false" ht="15" hidden="false" customHeight="false" outlineLevel="0" collapsed="false">
      <c r="A40" s="0" t="s">
        <v>53</v>
      </c>
      <c r="B40" s="0" t="n">
        <v>2</v>
      </c>
      <c r="C40" s="0" t="n">
        <v>2</v>
      </c>
      <c r="D40" s="3" t="n">
        <f aca="false">B40*B14</f>
        <v>150</v>
      </c>
      <c r="E40" s="3" t="n">
        <f aca="false">C40*B13</f>
        <v>320</v>
      </c>
      <c r="F40" s="3" t="n">
        <v>0</v>
      </c>
      <c r="G40" s="3" t="n">
        <f aca="false">SUM(D40:F40)</f>
        <v>470</v>
      </c>
    </row>
    <row r="41" customFormat="false" ht="15" hidden="false" customHeight="false" outlineLevel="0" collapsed="false">
      <c r="A41" s="0" t="s">
        <v>50</v>
      </c>
      <c r="B41" s="0" t="n">
        <f aca="false">SUM(B39:B40)</f>
        <v>7</v>
      </c>
      <c r="C41" s="0" t="n">
        <f aca="false">SUM(C39:C40)</f>
        <v>7</v>
      </c>
      <c r="D41" s="3" t="n">
        <f aca="false">SUM(D39:D40)</f>
        <v>525</v>
      </c>
      <c r="E41" s="3" t="n">
        <f aca="false">SUM(E39:E40)</f>
        <v>1120</v>
      </c>
      <c r="F41" s="3" t="n">
        <f aca="false">SUM(F39:F40)</f>
        <v>0</v>
      </c>
      <c r="G41" s="3" t="n">
        <f aca="false">SUM(G39:G40)</f>
        <v>1645</v>
      </c>
    </row>
    <row r="43" customFormat="false" ht="17.35" hidden="false" customHeight="false" outlineLevel="0" collapsed="false">
      <c r="A43" s="1" t="s">
        <v>54</v>
      </c>
    </row>
    <row r="44" customFormat="false" ht="15" hidden="false" customHeight="false" outlineLevel="0" collapsed="false">
      <c r="A44" s="5" t="s">
        <v>34</v>
      </c>
      <c r="B44" s="5" t="s">
        <v>35</v>
      </c>
      <c r="C44" s="5" t="s">
        <v>36</v>
      </c>
      <c r="D44" s="5" t="s">
        <v>37</v>
      </c>
      <c r="E44" s="5" t="s">
        <v>38</v>
      </c>
      <c r="F44" s="5" t="s">
        <v>39</v>
      </c>
      <c r="G44" s="5" t="s">
        <v>40</v>
      </c>
    </row>
    <row r="45" customFormat="false" ht="15" hidden="false" customHeight="false" outlineLevel="0" collapsed="false">
      <c r="A45" s="0" t="s">
        <v>55</v>
      </c>
      <c r="B45" s="0" t="n">
        <v>5</v>
      </c>
      <c r="C45" s="0" t="n">
        <v>5</v>
      </c>
      <c r="D45" s="3" t="n">
        <f aca="false">B45*B14</f>
        <v>375</v>
      </c>
      <c r="E45" s="3" t="n">
        <f aca="false">C45*B13</f>
        <v>800</v>
      </c>
      <c r="F45" s="3" t="n">
        <v>0</v>
      </c>
      <c r="G45" s="3" t="n">
        <f aca="false">SUM(D45:F45)</f>
        <v>1175</v>
      </c>
    </row>
    <row r="46" customFormat="false" ht="15" hidden="false" customHeight="false" outlineLevel="0" collapsed="false">
      <c r="A46" s="0" t="s">
        <v>56</v>
      </c>
      <c r="B46" s="0" t="n">
        <v>1</v>
      </c>
      <c r="C46" s="0" t="n">
        <v>1</v>
      </c>
      <c r="D46" s="3" t="n">
        <f aca="false">B46*B14</f>
        <v>75</v>
      </c>
      <c r="E46" s="3" t="n">
        <f aca="false">C46*B13</f>
        <v>160</v>
      </c>
      <c r="F46" s="3" t="n">
        <v>0</v>
      </c>
      <c r="G46" s="3" t="n">
        <f aca="false">SUM(D46:F46)</f>
        <v>235</v>
      </c>
    </row>
    <row r="47" customFormat="false" ht="15" hidden="false" customHeight="false" outlineLevel="0" collapsed="false">
      <c r="A47" s="0" t="s">
        <v>57</v>
      </c>
      <c r="B47" s="0" t="n">
        <v>5</v>
      </c>
      <c r="C47" s="0" t="n">
        <v>5</v>
      </c>
      <c r="D47" s="3" t="n">
        <f aca="false">B47*B14</f>
        <v>375</v>
      </c>
      <c r="E47" s="3" t="n">
        <f aca="false">C47*B13</f>
        <v>800</v>
      </c>
      <c r="F47" s="3" t="n">
        <v>0</v>
      </c>
      <c r="G47" s="3" t="n">
        <f aca="false">SUM(D47:F47)</f>
        <v>1175</v>
      </c>
    </row>
    <row r="48" customFormat="false" ht="15" hidden="false" customHeight="false" outlineLevel="0" collapsed="false">
      <c r="A48" s="0" t="s">
        <v>58</v>
      </c>
      <c r="B48" s="0" t="n">
        <v>2.5</v>
      </c>
      <c r="C48" s="0" t="n">
        <v>2.5</v>
      </c>
      <c r="D48" s="3" t="n">
        <f aca="false">B48*B14</f>
        <v>187.5</v>
      </c>
      <c r="E48" s="3" t="n">
        <f aca="false">C48*B13</f>
        <v>400</v>
      </c>
      <c r="F48" s="3" t="n">
        <v>0</v>
      </c>
      <c r="G48" s="3" t="n">
        <f aca="false">SUM(D48:F48)</f>
        <v>587.5</v>
      </c>
    </row>
    <row r="49" customFormat="false" ht="15" hidden="false" customHeight="false" outlineLevel="0" collapsed="false">
      <c r="A49" s="0" t="s">
        <v>59</v>
      </c>
      <c r="B49" s="0" t="n">
        <v>0.5</v>
      </c>
      <c r="C49" s="0" t="n">
        <v>0.5</v>
      </c>
      <c r="D49" s="3" t="n">
        <f aca="false">B49*B14</f>
        <v>37.5</v>
      </c>
      <c r="E49" s="3" t="n">
        <f aca="false">C49*B13</f>
        <v>80</v>
      </c>
      <c r="F49" s="3" t="n">
        <v>0</v>
      </c>
      <c r="G49" s="3" t="n">
        <f aca="false">SUM(D49:F49)</f>
        <v>117.5</v>
      </c>
    </row>
    <row r="50" customFormat="false" ht="15" hidden="false" customHeight="false" outlineLevel="0" collapsed="false">
      <c r="A50" s="0" t="s">
        <v>60</v>
      </c>
      <c r="B50" s="0" t="n">
        <v>1</v>
      </c>
      <c r="C50" s="0" t="n">
        <v>1</v>
      </c>
      <c r="D50" s="3" t="n">
        <f aca="false">B50*B14</f>
        <v>75</v>
      </c>
      <c r="E50" s="3" t="n">
        <f aca="false">C50*B13</f>
        <v>160</v>
      </c>
      <c r="F50" s="3" t="n">
        <v>0</v>
      </c>
      <c r="G50" s="3" t="n">
        <f aca="false">SUM(D50:F50)</f>
        <v>235</v>
      </c>
    </row>
    <row r="51" customFormat="false" ht="15" hidden="false" customHeight="false" outlineLevel="0" collapsed="false">
      <c r="A51" s="0" t="s">
        <v>61</v>
      </c>
      <c r="B51" s="0" t="n">
        <v>1</v>
      </c>
      <c r="C51" s="0" t="n">
        <v>1</v>
      </c>
      <c r="D51" s="3" t="n">
        <f aca="false">B51*B14</f>
        <v>75</v>
      </c>
      <c r="E51" s="3" t="n">
        <f aca="false">C51*B13</f>
        <v>160</v>
      </c>
      <c r="F51" s="3" t="n">
        <v>0</v>
      </c>
      <c r="G51" s="3" t="n">
        <f aca="false">SUM(D51:F51)</f>
        <v>235</v>
      </c>
    </row>
    <row r="52" customFormat="false" ht="15" hidden="false" customHeight="false" outlineLevel="0" collapsed="false">
      <c r="A52" s="0" t="s">
        <v>62</v>
      </c>
      <c r="B52" s="0" t="n">
        <v>6</v>
      </c>
      <c r="C52" s="0" t="n">
        <v>6</v>
      </c>
      <c r="D52" s="3" t="n">
        <f aca="false">B52*B14</f>
        <v>450</v>
      </c>
      <c r="E52" s="3" t="n">
        <f aca="false">C52*B13</f>
        <v>960</v>
      </c>
      <c r="F52" s="3" t="n">
        <v>0</v>
      </c>
      <c r="G52" s="3" t="n">
        <f aca="false">SUM(D52:F52)</f>
        <v>1410</v>
      </c>
    </row>
    <row r="53" customFormat="false" ht="15" hidden="false" customHeight="false" outlineLevel="0" collapsed="false">
      <c r="A53" s="0" t="s">
        <v>63</v>
      </c>
      <c r="B53" s="0" t="n">
        <v>4</v>
      </c>
      <c r="C53" s="0" t="n">
        <v>4</v>
      </c>
      <c r="D53" s="3" t="n">
        <f aca="false">B53*B14</f>
        <v>300</v>
      </c>
      <c r="E53" s="3" t="n">
        <f aca="false">C53*B13</f>
        <v>640</v>
      </c>
      <c r="F53" s="3" t="n">
        <v>0</v>
      </c>
      <c r="G53" s="3" t="n">
        <f aca="false">SUM(D53:F53)</f>
        <v>940</v>
      </c>
    </row>
    <row r="54" customFormat="false" ht="15" hidden="false" customHeight="false" outlineLevel="0" collapsed="false">
      <c r="A54" s="0" t="s">
        <v>64</v>
      </c>
      <c r="B54" s="0" t="n">
        <v>10</v>
      </c>
      <c r="C54" s="0" t="n">
        <v>10</v>
      </c>
      <c r="D54" s="3" t="n">
        <f aca="false">B54*B14</f>
        <v>750</v>
      </c>
      <c r="E54" s="3" t="n">
        <f aca="false">C54*B13</f>
        <v>1600</v>
      </c>
      <c r="F54" s="3" t="n">
        <v>0</v>
      </c>
      <c r="G54" s="3" t="n">
        <f aca="false">SUM(D54:F54)</f>
        <v>2350</v>
      </c>
    </row>
    <row r="55" customFormat="false" ht="15" hidden="false" customHeight="false" outlineLevel="0" collapsed="false">
      <c r="A55" s="0" t="s">
        <v>65</v>
      </c>
      <c r="B55" s="0" t="n">
        <v>2</v>
      </c>
      <c r="C55" s="0" t="n">
        <v>2</v>
      </c>
      <c r="D55" s="3" t="n">
        <f aca="false">B55*B14</f>
        <v>150</v>
      </c>
      <c r="E55" s="3" t="n">
        <f aca="false">C55*B13</f>
        <v>320</v>
      </c>
      <c r="F55" s="3" t="n">
        <v>0</v>
      </c>
      <c r="G55" s="3" t="n">
        <f aca="false">SUM(D55:F55)</f>
        <v>470</v>
      </c>
    </row>
    <row r="56" customFormat="false" ht="15" hidden="false" customHeight="false" outlineLevel="0" collapsed="false">
      <c r="A56" s="0" t="s">
        <v>50</v>
      </c>
      <c r="B56" s="0" t="n">
        <f aca="false">SUM(B45:B55)</f>
        <v>38</v>
      </c>
      <c r="C56" s="0" t="n">
        <f aca="false">SUM(C45:C55)</f>
        <v>38</v>
      </c>
      <c r="D56" s="3" t="n">
        <f aca="false">SUM(D45:D55)</f>
        <v>2850</v>
      </c>
      <c r="E56" s="3" t="n">
        <f aca="false">SUM(E45:E55)</f>
        <v>6080</v>
      </c>
      <c r="F56" s="3" t="n">
        <f aca="false">SUM(F45:F55)</f>
        <v>0</v>
      </c>
      <c r="G56" s="3" t="n">
        <f aca="false">SUM(G45:G55)</f>
        <v>8930</v>
      </c>
    </row>
    <row r="58" customFormat="false" ht="17.35" hidden="false" customHeight="false" outlineLevel="0" collapsed="false">
      <c r="A58" s="1" t="s">
        <v>66</v>
      </c>
    </row>
    <row r="59" customFormat="false" ht="15" hidden="false" customHeight="false" outlineLevel="0" collapsed="false">
      <c r="A59" s="5" t="s">
        <v>34</v>
      </c>
      <c r="B59" s="5" t="s">
        <v>35</v>
      </c>
      <c r="C59" s="5" t="s">
        <v>36</v>
      </c>
      <c r="D59" s="5" t="s">
        <v>37</v>
      </c>
      <c r="E59" s="5" t="s">
        <v>38</v>
      </c>
      <c r="F59" s="5" t="s">
        <v>39</v>
      </c>
      <c r="G59" s="5" t="s">
        <v>40</v>
      </c>
    </row>
    <row r="60" customFormat="false" ht="15" hidden="false" customHeight="false" outlineLevel="0" collapsed="false">
      <c r="A60" s="0" t="s">
        <v>67</v>
      </c>
      <c r="B60" s="0" t="n">
        <v>5</v>
      </c>
      <c r="C60" s="0" t="n">
        <v>5</v>
      </c>
      <c r="D60" s="3" t="n">
        <f aca="false">B60*B14</f>
        <v>375</v>
      </c>
      <c r="E60" s="3" t="n">
        <f aca="false">C60*B13</f>
        <v>800</v>
      </c>
      <c r="F60" s="3" t="n">
        <v>0</v>
      </c>
      <c r="G60" s="3" t="n">
        <f aca="false">SUM(D60:F60)</f>
        <v>1175</v>
      </c>
    </row>
    <row r="61" customFormat="false" ht="15" hidden="false" customHeight="false" outlineLevel="0" collapsed="false">
      <c r="A61" s="0" t="s">
        <v>50</v>
      </c>
      <c r="B61" s="0" t="n">
        <f aca="false">SUM(B60:B60)</f>
        <v>5</v>
      </c>
      <c r="C61" s="0" t="n">
        <f aca="false">SUM(C60:C60)</f>
        <v>5</v>
      </c>
      <c r="D61" s="3" t="n">
        <f aca="false">SUM(D60:D60)</f>
        <v>375</v>
      </c>
      <c r="E61" s="3" t="n">
        <f aca="false">SUM(E60:E60)</f>
        <v>800</v>
      </c>
      <c r="F61" s="3" t="n">
        <f aca="false">SUM(F60:F60)</f>
        <v>0</v>
      </c>
      <c r="G61" s="3" t="n">
        <f aca="false">SUM(G60:G60)</f>
        <v>1175</v>
      </c>
    </row>
    <row r="63" customFormat="false" ht="17.35" hidden="false" customHeight="false" outlineLevel="0" collapsed="false">
      <c r="A63" s="1" t="s">
        <v>68</v>
      </c>
    </row>
    <row r="64" customFormat="false" ht="15" hidden="false" customHeight="false" outlineLevel="0" collapsed="false">
      <c r="A64" s="5" t="s">
        <v>34</v>
      </c>
      <c r="B64" s="5" t="s">
        <v>35</v>
      </c>
      <c r="C64" s="5" t="s">
        <v>36</v>
      </c>
      <c r="D64" s="5" t="s">
        <v>37</v>
      </c>
      <c r="E64" s="5" t="s">
        <v>38</v>
      </c>
      <c r="F64" s="5" t="s">
        <v>39</v>
      </c>
      <c r="G64" s="5" t="s">
        <v>40</v>
      </c>
    </row>
    <row r="65" customFormat="false" ht="15" hidden="false" customHeight="false" outlineLevel="0" collapsed="false">
      <c r="A65" s="0" t="s">
        <v>69</v>
      </c>
      <c r="B65" s="0" t="n">
        <v>1</v>
      </c>
      <c r="C65" s="0" t="n">
        <v>1</v>
      </c>
      <c r="D65" s="3" t="n">
        <f aca="false">B65*B14</f>
        <v>75</v>
      </c>
      <c r="E65" s="3" t="n">
        <f aca="false">C65*B13</f>
        <v>160</v>
      </c>
      <c r="F65" s="3" t="n">
        <v>0</v>
      </c>
      <c r="G65" s="3" t="n">
        <f aca="false">SUM(D65:F65)</f>
        <v>235</v>
      </c>
    </row>
    <row r="66" customFormat="false" ht="15" hidden="false" customHeight="false" outlineLevel="0" collapsed="false">
      <c r="A66" s="0" t="s">
        <v>50</v>
      </c>
      <c r="B66" s="0" t="n">
        <f aca="false">SUM(B65:B65)</f>
        <v>1</v>
      </c>
      <c r="C66" s="0" t="n">
        <f aca="false">SUM(C65:C65)</f>
        <v>1</v>
      </c>
      <c r="D66" s="3" t="n">
        <f aca="false">SUM(D65:D65)</f>
        <v>75</v>
      </c>
      <c r="E66" s="3" t="n">
        <f aca="false">SUM(E65:E65)</f>
        <v>160</v>
      </c>
      <c r="F66" s="3" t="n">
        <f aca="false">SUM(F65:F65)</f>
        <v>0</v>
      </c>
      <c r="G66" s="3" t="n">
        <f aca="false">SUM(G65:G65)</f>
        <v>235</v>
      </c>
    </row>
    <row r="68" customFormat="false" ht="17.35" hidden="false" customHeight="false" outlineLevel="0" collapsed="false">
      <c r="A68" s="1" t="s">
        <v>70</v>
      </c>
    </row>
    <row r="69" customFormat="false" ht="15" hidden="false" customHeight="false" outlineLevel="0" collapsed="false">
      <c r="A69" s="5" t="s">
        <v>34</v>
      </c>
      <c r="B69" s="5" t="s">
        <v>35</v>
      </c>
      <c r="C69" s="5" t="s">
        <v>36</v>
      </c>
      <c r="D69" s="5" t="s">
        <v>37</v>
      </c>
      <c r="E69" s="5" t="s">
        <v>38</v>
      </c>
      <c r="F69" s="5" t="s">
        <v>39</v>
      </c>
      <c r="G69" s="5" t="s">
        <v>40</v>
      </c>
    </row>
    <row r="70" customFormat="false" ht="15" hidden="false" customHeight="false" outlineLevel="0" collapsed="false">
      <c r="A70" s="0" t="s">
        <v>71</v>
      </c>
      <c r="B70" s="0" t="n">
        <v>10</v>
      </c>
      <c r="C70" s="0" t="n">
        <v>10</v>
      </c>
      <c r="D70" s="3" t="n">
        <f aca="false">B70*B14</f>
        <v>750</v>
      </c>
      <c r="E70" s="3" t="n">
        <f aca="false">C70*B13</f>
        <v>1600</v>
      </c>
      <c r="F70" s="3" t="n">
        <v>0</v>
      </c>
      <c r="G70" s="3" t="n">
        <f aca="false">SUM(D70:F70)</f>
        <v>2350</v>
      </c>
    </row>
    <row r="71" customFormat="false" ht="15" hidden="false" customHeight="false" outlineLevel="0" collapsed="false">
      <c r="A71" s="0" t="s">
        <v>72</v>
      </c>
      <c r="B71" s="0" t="n">
        <v>5</v>
      </c>
      <c r="C71" s="0" t="n">
        <v>5</v>
      </c>
      <c r="D71" s="3" t="n">
        <f aca="false">B71*B14</f>
        <v>375</v>
      </c>
      <c r="E71" s="3" t="n">
        <f aca="false">C71*B13</f>
        <v>800</v>
      </c>
      <c r="F71" s="3" t="n">
        <v>0</v>
      </c>
      <c r="G71" s="3" t="n">
        <f aca="false">SUM(D71:F71)</f>
        <v>1175</v>
      </c>
    </row>
    <row r="72" customFormat="false" ht="15" hidden="false" customHeight="false" outlineLevel="0" collapsed="false">
      <c r="A72" s="0" t="s">
        <v>73</v>
      </c>
      <c r="B72" s="0" t="n">
        <v>10</v>
      </c>
      <c r="C72" s="0" t="n">
        <v>10</v>
      </c>
      <c r="D72" s="3" t="n">
        <f aca="false">B72*B14</f>
        <v>750</v>
      </c>
      <c r="E72" s="3" t="n">
        <f aca="false">C72*B13</f>
        <v>1600</v>
      </c>
      <c r="F72" s="3" t="n">
        <v>0</v>
      </c>
      <c r="G72" s="3" t="n">
        <f aca="false">SUM(D72:F72)</f>
        <v>2350</v>
      </c>
    </row>
    <row r="73" customFormat="false" ht="15" hidden="false" customHeight="false" outlineLevel="0" collapsed="false">
      <c r="A73" s="0" t="s">
        <v>50</v>
      </c>
      <c r="B73" s="0" t="n">
        <f aca="false">SUM(B70:B72)</f>
        <v>25</v>
      </c>
      <c r="C73" s="0" t="n">
        <f aca="false">SUM(C70:C72)</f>
        <v>25</v>
      </c>
      <c r="D73" s="3" t="n">
        <f aca="false">SUM(D70:D72)</f>
        <v>1875</v>
      </c>
      <c r="E73" s="3" t="n">
        <f aca="false">SUM(E70:E72)</f>
        <v>4000</v>
      </c>
      <c r="F73" s="3" t="n">
        <f aca="false">SUM(F70:F72)</f>
        <v>0</v>
      </c>
      <c r="G73" s="3" t="n">
        <f aca="false">SUM(G70:G72)</f>
        <v>5875</v>
      </c>
    </row>
    <row r="75" customFormat="false" ht="17.35" hidden="false" customHeight="false" outlineLevel="0" collapsed="false">
      <c r="A75" s="1" t="s">
        <v>74</v>
      </c>
    </row>
    <row r="76" customFormat="false" ht="15" hidden="false" customHeight="false" outlineLevel="0" collapsed="false">
      <c r="A76" s="5" t="s">
        <v>34</v>
      </c>
      <c r="B76" s="5" t="s">
        <v>35</v>
      </c>
      <c r="C76" s="5" t="s">
        <v>36</v>
      </c>
      <c r="D76" s="5" t="s">
        <v>37</v>
      </c>
      <c r="E76" s="5" t="s">
        <v>38</v>
      </c>
      <c r="F76" s="5" t="s">
        <v>39</v>
      </c>
      <c r="G76" s="5" t="s">
        <v>40</v>
      </c>
    </row>
    <row r="77" customFormat="false" ht="15" hidden="false" customHeight="false" outlineLevel="0" collapsed="false">
      <c r="A77" s="0" t="s">
        <v>75</v>
      </c>
      <c r="B77" s="0" t="n">
        <v>0</v>
      </c>
      <c r="C77" s="0" t="n">
        <v>0</v>
      </c>
      <c r="D77" s="3" t="n">
        <f aca="false">B77*B14</f>
        <v>0</v>
      </c>
      <c r="E77" s="3" t="n">
        <f aca="false">C77*B13</f>
        <v>0</v>
      </c>
      <c r="F77" s="3" t="n">
        <v>0</v>
      </c>
      <c r="G77" s="3" t="n">
        <f aca="false">SUM(D77:F77)</f>
        <v>0</v>
      </c>
    </row>
    <row r="78" customFormat="false" ht="15" hidden="false" customHeight="false" outlineLevel="0" collapsed="false">
      <c r="A78" s="0" t="s">
        <v>76</v>
      </c>
      <c r="B78" s="0" t="n">
        <v>0</v>
      </c>
      <c r="C78" s="0" t="n">
        <v>0</v>
      </c>
      <c r="D78" s="3" t="n">
        <f aca="false">B78*B14</f>
        <v>0</v>
      </c>
      <c r="E78" s="3" t="n">
        <f aca="false">C78*B13</f>
        <v>0</v>
      </c>
      <c r="F78" s="3" t="n">
        <v>0</v>
      </c>
      <c r="G78" s="3" t="n">
        <f aca="false">SUM(D78:F78)</f>
        <v>0</v>
      </c>
    </row>
    <row r="79" customFormat="false" ht="15" hidden="false" customHeight="false" outlineLevel="0" collapsed="false">
      <c r="A79" s="0" t="s">
        <v>77</v>
      </c>
      <c r="B79" s="0" t="n">
        <v>0</v>
      </c>
      <c r="C79" s="0" t="n">
        <v>0</v>
      </c>
      <c r="D79" s="3" t="n">
        <f aca="false">B79*B14</f>
        <v>0</v>
      </c>
      <c r="E79" s="3" t="n">
        <f aca="false">C79*B13</f>
        <v>0</v>
      </c>
      <c r="F79" s="3" t="n">
        <v>0</v>
      </c>
      <c r="G79" s="3" t="n">
        <f aca="false">SUM(D79:F79)</f>
        <v>0</v>
      </c>
    </row>
    <row r="80" customFormat="false" ht="15" hidden="false" customHeight="false" outlineLevel="0" collapsed="false">
      <c r="A80" s="0" t="s">
        <v>78</v>
      </c>
      <c r="B80" s="0" t="n">
        <v>0</v>
      </c>
      <c r="C80" s="0" t="n">
        <v>0</v>
      </c>
      <c r="D80" s="3" t="n">
        <f aca="false">B80*B14</f>
        <v>0</v>
      </c>
      <c r="E80" s="3" t="n">
        <f aca="false">C80*B13</f>
        <v>0</v>
      </c>
      <c r="F80" s="3" t="n">
        <v>0</v>
      </c>
      <c r="G80" s="3" t="n">
        <f aca="false">SUM(D80:F80)</f>
        <v>0</v>
      </c>
    </row>
    <row r="81" customFormat="false" ht="15" hidden="false" customHeight="false" outlineLevel="0" collapsed="false">
      <c r="A81" s="0" t="s">
        <v>79</v>
      </c>
      <c r="B81" s="0" t="n">
        <v>0</v>
      </c>
      <c r="C81" s="0" t="n">
        <v>0</v>
      </c>
      <c r="D81" s="3" t="n">
        <f aca="false">B81*B14</f>
        <v>0</v>
      </c>
      <c r="E81" s="3" t="n">
        <f aca="false">C81*B13</f>
        <v>0</v>
      </c>
      <c r="F81" s="3" t="n">
        <v>0</v>
      </c>
      <c r="G81" s="3" t="n">
        <f aca="false">SUM(D81:F81)</f>
        <v>0</v>
      </c>
    </row>
    <row r="82" customFormat="false" ht="15" hidden="false" customHeight="false" outlineLevel="0" collapsed="false">
      <c r="A82" s="0" t="s">
        <v>80</v>
      </c>
      <c r="B82" s="0" t="n">
        <v>0</v>
      </c>
      <c r="C82" s="0" t="n">
        <v>0</v>
      </c>
      <c r="D82" s="3" t="n">
        <f aca="false">B82*B14</f>
        <v>0</v>
      </c>
      <c r="E82" s="3" t="n">
        <f aca="false">C82*B13</f>
        <v>0</v>
      </c>
      <c r="F82" s="3" t="n">
        <v>0</v>
      </c>
      <c r="G82" s="3" t="n">
        <f aca="false">SUM(D82:F82)</f>
        <v>0</v>
      </c>
    </row>
    <row r="83" customFormat="false" ht="15" hidden="false" customHeight="false" outlineLevel="0" collapsed="false">
      <c r="A83" s="0" t="s">
        <v>81</v>
      </c>
      <c r="B83" s="0" t="n">
        <v>0</v>
      </c>
      <c r="C83" s="0" t="n">
        <v>0</v>
      </c>
      <c r="D83" s="3" t="n">
        <f aca="false">B83*B14</f>
        <v>0</v>
      </c>
      <c r="E83" s="3" t="n">
        <f aca="false">C83*B13</f>
        <v>0</v>
      </c>
      <c r="F83" s="3" t="n">
        <v>0</v>
      </c>
      <c r="G83" s="3" t="n">
        <f aca="false">SUM(D83:F83)</f>
        <v>0</v>
      </c>
    </row>
    <row r="84" customFormat="false" ht="15" hidden="false" customHeight="false" outlineLevel="0" collapsed="false">
      <c r="A84" s="0" t="s">
        <v>50</v>
      </c>
      <c r="B84" s="0" t="n">
        <f aca="false">SUM(B77:B83)</f>
        <v>0</v>
      </c>
      <c r="C84" s="0" t="n">
        <f aca="false">SUM(C77:C83)</f>
        <v>0</v>
      </c>
      <c r="D84" s="3" t="n">
        <f aca="false">SUM(D77:D83)</f>
        <v>0</v>
      </c>
      <c r="E84" s="3" t="n">
        <f aca="false">SUM(E77:E83)</f>
        <v>0</v>
      </c>
      <c r="F84" s="3" t="n">
        <f aca="false">SUM(F77:F83)</f>
        <v>0</v>
      </c>
      <c r="G84" s="3" t="n">
        <f aca="false">SUM(G77:G83)</f>
        <v>0</v>
      </c>
    </row>
    <row r="86" customFormat="false" ht="17.35" hidden="false" customHeight="false" outlineLevel="0" collapsed="false">
      <c r="A86" s="1" t="s">
        <v>82</v>
      </c>
    </row>
    <row r="87" customFormat="false" ht="15" hidden="false" customHeight="false" outlineLevel="0" collapsed="false">
      <c r="A87" s="5" t="s">
        <v>34</v>
      </c>
      <c r="B87" s="5" t="s">
        <v>35</v>
      </c>
      <c r="C87" s="5" t="s">
        <v>36</v>
      </c>
      <c r="D87" s="5" t="s">
        <v>37</v>
      </c>
      <c r="E87" s="5" t="s">
        <v>38</v>
      </c>
      <c r="F87" s="5" t="s">
        <v>39</v>
      </c>
      <c r="G87" s="5" t="s">
        <v>40</v>
      </c>
    </row>
    <row r="88" customFormat="false" ht="15" hidden="false" customHeight="false" outlineLevel="0" collapsed="false">
      <c r="A88" s="0" t="s">
        <v>83</v>
      </c>
      <c r="B88" s="0" t="n">
        <v>10</v>
      </c>
      <c r="C88" s="0" t="n">
        <v>10</v>
      </c>
      <c r="D88" s="3" t="n">
        <f aca="false">B88*B14</f>
        <v>750</v>
      </c>
      <c r="E88" s="3" t="n">
        <f aca="false">C88*B13</f>
        <v>1600</v>
      </c>
      <c r="F88" s="3" t="n">
        <v>0</v>
      </c>
      <c r="G88" s="3" t="n">
        <f aca="false">SUM(D88:F88)</f>
        <v>2350</v>
      </c>
    </row>
    <row r="89" customFormat="false" ht="15" hidden="false" customHeight="false" outlineLevel="0" collapsed="false">
      <c r="A89" s="0" t="s">
        <v>84</v>
      </c>
      <c r="B89" s="0" t="n">
        <v>1.5</v>
      </c>
      <c r="C89" s="0" t="n">
        <v>1.5</v>
      </c>
      <c r="D89" s="3" t="n">
        <f aca="false">B89*B14</f>
        <v>112.5</v>
      </c>
      <c r="E89" s="3" t="n">
        <f aca="false">C89*B13</f>
        <v>240</v>
      </c>
      <c r="F89" s="3" t="n">
        <v>0</v>
      </c>
      <c r="G89" s="3" t="n">
        <f aca="false">SUM(D89:F89)</f>
        <v>352.5</v>
      </c>
    </row>
    <row r="90" customFormat="false" ht="15" hidden="false" customHeight="false" outlineLevel="0" collapsed="false">
      <c r="A90" s="0" t="s">
        <v>85</v>
      </c>
      <c r="B90" s="0" t="n">
        <v>1</v>
      </c>
      <c r="C90" s="0" t="n">
        <v>1</v>
      </c>
      <c r="D90" s="3" t="n">
        <f aca="false">B90*B14</f>
        <v>75</v>
      </c>
      <c r="E90" s="3" t="n">
        <f aca="false">C90*B13</f>
        <v>160</v>
      </c>
      <c r="F90" s="3" t="n">
        <v>0</v>
      </c>
      <c r="G90" s="3" t="n">
        <f aca="false">SUM(D90:F90)</f>
        <v>235</v>
      </c>
    </row>
    <row r="91" customFormat="false" ht="15" hidden="false" customHeight="false" outlineLevel="0" collapsed="false">
      <c r="A91" s="0" t="s">
        <v>86</v>
      </c>
      <c r="B91" s="0" t="n">
        <v>3</v>
      </c>
      <c r="C91" s="0" t="n">
        <v>3</v>
      </c>
      <c r="D91" s="3" t="n">
        <f aca="false">B91*B14</f>
        <v>225</v>
      </c>
      <c r="E91" s="3" t="n">
        <f aca="false">C91*B13</f>
        <v>480</v>
      </c>
      <c r="F91" s="3" t="n">
        <v>0</v>
      </c>
      <c r="G91" s="3" t="n">
        <f aca="false">SUM(D91:F91)</f>
        <v>705</v>
      </c>
    </row>
    <row r="92" customFormat="false" ht="15" hidden="false" customHeight="false" outlineLevel="0" collapsed="false">
      <c r="A92" s="0" t="s">
        <v>87</v>
      </c>
      <c r="B92" s="0" t="n">
        <v>0.5</v>
      </c>
      <c r="C92" s="0" t="n">
        <v>0.5</v>
      </c>
      <c r="D92" s="3" t="n">
        <f aca="false">B92*B14</f>
        <v>37.5</v>
      </c>
      <c r="E92" s="3" t="n">
        <f aca="false">C92*B13</f>
        <v>80</v>
      </c>
      <c r="F92" s="3" t="n">
        <v>0</v>
      </c>
      <c r="G92" s="3" t="n">
        <f aca="false">SUM(D92:F92)</f>
        <v>117.5</v>
      </c>
    </row>
    <row r="93" customFormat="false" ht="15" hidden="false" customHeight="false" outlineLevel="0" collapsed="false">
      <c r="A93" s="0" t="s">
        <v>88</v>
      </c>
      <c r="B93" s="0" t="n">
        <v>0</v>
      </c>
      <c r="C93" s="0" t="n">
        <v>0</v>
      </c>
      <c r="D93" s="3" t="n">
        <f aca="false">B93*B14</f>
        <v>0</v>
      </c>
      <c r="E93" s="3" t="n">
        <f aca="false">C93*B13</f>
        <v>0</v>
      </c>
      <c r="F93" s="3" t="n">
        <v>0</v>
      </c>
      <c r="G93" s="3" t="n">
        <f aca="false">SUM(D93:F93)</f>
        <v>0</v>
      </c>
    </row>
    <row r="94" customFormat="false" ht="15" hidden="false" customHeight="false" outlineLevel="0" collapsed="false">
      <c r="A94" s="0" t="s">
        <v>89</v>
      </c>
      <c r="B94" s="0" t="n">
        <v>3</v>
      </c>
      <c r="C94" s="0" t="n">
        <v>3</v>
      </c>
      <c r="D94" s="3" t="n">
        <f aca="false">B94*B14</f>
        <v>225</v>
      </c>
      <c r="E94" s="3" t="n">
        <f aca="false">C94*B13</f>
        <v>480</v>
      </c>
      <c r="F94" s="3" t="n">
        <v>0</v>
      </c>
      <c r="G94" s="3" t="n">
        <f aca="false">SUM(D94:F94)</f>
        <v>705</v>
      </c>
    </row>
    <row r="95" customFormat="false" ht="15" hidden="false" customHeight="false" outlineLevel="0" collapsed="false">
      <c r="A95" s="0" t="s">
        <v>90</v>
      </c>
      <c r="B95" s="0" t="n">
        <v>8</v>
      </c>
      <c r="C95" s="0" t="n">
        <v>8</v>
      </c>
      <c r="D95" s="3" t="n">
        <f aca="false">B95*B14</f>
        <v>600</v>
      </c>
      <c r="E95" s="3" t="n">
        <f aca="false">C95*B13</f>
        <v>1280</v>
      </c>
      <c r="F95" s="3" t="n">
        <v>0</v>
      </c>
      <c r="G95" s="3" t="n">
        <f aca="false">SUM(D95:F95)</f>
        <v>1880</v>
      </c>
    </row>
    <row r="96" customFormat="false" ht="15" hidden="false" customHeight="false" outlineLevel="0" collapsed="false">
      <c r="A96" s="0" t="s">
        <v>50</v>
      </c>
      <c r="B96" s="0" t="n">
        <f aca="false">SUM(B88:B95)</f>
        <v>27</v>
      </c>
      <c r="C96" s="0" t="n">
        <f aca="false">SUM(C88:C95)</f>
        <v>27</v>
      </c>
      <c r="D96" s="3" t="n">
        <f aca="false">SUM(D88:D95)</f>
        <v>2025</v>
      </c>
      <c r="E96" s="3" t="n">
        <f aca="false">SUM(E88:E95)</f>
        <v>4320</v>
      </c>
      <c r="F96" s="3" t="n">
        <f aca="false">SUM(F88:F95)</f>
        <v>0</v>
      </c>
      <c r="G96" s="3" t="n">
        <f aca="false">SUM(G88:G95)</f>
        <v>6345</v>
      </c>
    </row>
    <row r="98" customFormat="false" ht="17.35" hidden="false" customHeight="false" outlineLevel="0" collapsed="false">
      <c r="A98" s="1" t="s">
        <v>91</v>
      </c>
    </row>
    <row r="99" customFormat="false" ht="15" hidden="false" customHeight="false" outlineLevel="0" collapsed="false">
      <c r="A99" s="5" t="s">
        <v>34</v>
      </c>
      <c r="B99" s="5" t="s">
        <v>35</v>
      </c>
      <c r="C99" s="5" t="s">
        <v>36</v>
      </c>
      <c r="D99" s="5" t="s">
        <v>37</v>
      </c>
      <c r="E99" s="5" t="s">
        <v>38</v>
      </c>
      <c r="F99" s="5" t="s">
        <v>39</v>
      </c>
      <c r="G99" s="5" t="s">
        <v>40</v>
      </c>
    </row>
    <row r="100" customFormat="false" ht="15" hidden="false" customHeight="false" outlineLevel="0" collapsed="false">
      <c r="A100" s="0" t="s">
        <v>92</v>
      </c>
      <c r="B100" s="0" t="n">
        <v>1</v>
      </c>
      <c r="C100" s="0" t="n">
        <v>1</v>
      </c>
      <c r="D100" s="3" t="n">
        <f aca="false">B100*B14</f>
        <v>75</v>
      </c>
      <c r="E100" s="3" t="n">
        <f aca="false">C100*B13</f>
        <v>160</v>
      </c>
      <c r="F100" s="3" t="n">
        <v>0</v>
      </c>
      <c r="G100" s="3" t="n">
        <f aca="false">SUM(D100:F100)</f>
        <v>235</v>
      </c>
    </row>
    <row r="101" customFormat="false" ht="15" hidden="false" customHeight="false" outlineLevel="0" collapsed="false">
      <c r="A101" s="0" t="s">
        <v>93</v>
      </c>
      <c r="B101" s="0" t="n">
        <v>2</v>
      </c>
      <c r="C101" s="0" t="n">
        <v>2</v>
      </c>
      <c r="D101" s="3" t="n">
        <f aca="false">B101*B14</f>
        <v>150</v>
      </c>
      <c r="E101" s="3" t="n">
        <f aca="false">C101*B13</f>
        <v>320</v>
      </c>
      <c r="F101" s="3" t="n">
        <v>0</v>
      </c>
      <c r="G101" s="3" t="n">
        <f aca="false">SUM(D101:F101)</f>
        <v>470</v>
      </c>
    </row>
    <row r="102" customFormat="false" ht="15" hidden="false" customHeight="false" outlineLevel="0" collapsed="false">
      <c r="A102" s="0" t="s">
        <v>50</v>
      </c>
      <c r="B102" s="0" t="n">
        <f aca="false">SUM(B100:B101)</f>
        <v>3</v>
      </c>
      <c r="C102" s="0" t="n">
        <f aca="false">SUM(C100:C101)</f>
        <v>3</v>
      </c>
      <c r="D102" s="3" t="n">
        <f aca="false">SUM(D100:D101)</f>
        <v>225</v>
      </c>
      <c r="E102" s="3" t="n">
        <f aca="false">SUM(E100:E101)</f>
        <v>480</v>
      </c>
      <c r="F102" s="3" t="n">
        <f aca="false">SUM(F100:F101)</f>
        <v>0</v>
      </c>
      <c r="G102" s="3" t="n">
        <f aca="false">SUM(G100:G101)</f>
        <v>705</v>
      </c>
    </row>
    <row r="104" customFormat="false" ht="17.35" hidden="false" customHeight="false" outlineLevel="0" collapsed="false">
      <c r="A104" s="1" t="s">
        <v>94</v>
      </c>
    </row>
    <row r="105" customFormat="false" ht="15" hidden="false" customHeight="false" outlineLevel="0" collapsed="false">
      <c r="A105" s="5" t="s">
        <v>34</v>
      </c>
      <c r="B105" s="5" t="s">
        <v>35</v>
      </c>
      <c r="C105" s="5" t="s">
        <v>36</v>
      </c>
      <c r="D105" s="5" t="s">
        <v>37</v>
      </c>
      <c r="E105" s="5" t="s">
        <v>38</v>
      </c>
      <c r="F105" s="5" t="s">
        <v>39</v>
      </c>
      <c r="G105" s="5" t="s">
        <v>40</v>
      </c>
    </row>
    <row r="106" customFormat="false" ht="15" hidden="false" customHeight="false" outlineLevel="0" collapsed="false">
      <c r="A106" s="0" t="s">
        <v>95</v>
      </c>
      <c r="B106" s="0" t="n">
        <v>10</v>
      </c>
      <c r="C106" s="0" t="n">
        <v>10</v>
      </c>
      <c r="D106" s="3" t="n">
        <f aca="false">B106*B14</f>
        <v>750</v>
      </c>
      <c r="E106" s="3" t="n">
        <f aca="false">C106*B13</f>
        <v>1600</v>
      </c>
      <c r="F106" s="3" t="n">
        <v>0</v>
      </c>
      <c r="G106" s="3" t="n">
        <f aca="false">SUM(D106:F106)</f>
        <v>2350</v>
      </c>
    </row>
    <row r="107" customFormat="false" ht="15" hidden="false" customHeight="false" outlineLevel="0" collapsed="false">
      <c r="A107" s="0" t="s">
        <v>96</v>
      </c>
      <c r="B107" s="0" t="n">
        <v>1</v>
      </c>
      <c r="C107" s="0" t="n">
        <v>1</v>
      </c>
      <c r="D107" s="3" t="n">
        <f aca="false">B107*B14</f>
        <v>75</v>
      </c>
      <c r="E107" s="3" t="n">
        <f aca="false">C107*B13</f>
        <v>160</v>
      </c>
      <c r="F107" s="3" t="n">
        <v>0</v>
      </c>
      <c r="G107" s="3" t="n">
        <f aca="false">SUM(D107:F107)</f>
        <v>235</v>
      </c>
    </row>
    <row r="108" customFormat="false" ht="15" hidden="false" customHeight="false" outlineLevel="0" collapsed="false">
      <c r="A108" s="0" t="s">
        <v>97</v>
      </c>
      <c r="B108" s="0" t="n">
        <v>1</v>
      </c>
      <c r="C108" s="0" t="n">
        <v>1</v>
      </c>
      <c r="D108" s="3" t="n">
        <f aca="false">B108*B14</f>
        <v>75</v>
      </c>
      <c r="E108" s="3" t="n">
        <f aca="false">C108*B13</f>
        <v>160</v>
      </c>
      <c r="F108" s="3" t="n">
        <v>0</v>
      </c>
      <c r="G108" s="3" t="n">
        <f aca="false">SUM(D108:F108)</f>
        <v>235</v>
      </c>
    </row>
    <row r="109" customFormat="false" ht="15" hidden="false" customHeight="false" outlineLevel="0" collapsed="false">
      <c r="A109" s="0" t="s">
        <v>50</v>
      </c>
      <c r="B109" s="0" t="n">
        <f aca="false">SUM(B106:B108)</f>
        <v>12</v>
      </c>
      <c r="C109" s="0" t="n">
        <f aca="false">SUM(C106:C108)</f>
        <v>12</v>
      </c>
      <c r="D109" s="3" t="n">
        <f aca="false">SUM(D106:D108)</f>
        <v>900</v>
      </c>
      <c r="E109" s="3" t="n">
        <f aca="false">SUM(E106:E108)</f>
        <v>1920</v>
      </c>
      <c r="F109" s="3" t="n">
        <f aca="false">SUM(F106:F108)</f>
        <v>0</v>
      </c>
      <c r="G109" s="3" t="n">
        <f aca="false">SUM(G106:G108)</f>
        <v>2820</v>
      </c>
    </row>
    <row r="111" customFormat="false" ht="17.35" hidden="false" customHeight="false" outlineLevel="0" collapsed="false">
      <c r="A111" s="1" t="s">
        <v>98</v>
      </c>
    </row>
    <row r="112" customFormat="false" ht="15" hidden="false" customHeight="false" outlineLevel="0" collapsed="false">
      <c r="A112" s="5" t="s">
        <v>34</v>
      </c>
      <c r="B112" s="5" t="s">
        <v>35</v>
      </c>
      <c r="C112" s="5" t="s">
        <v>36</v>
      </c>
      <c r="D112" s="5" t="s">
        <v>37</v>
      </c>
      <c r="E112" s="5" t="s">
        <v>38</v>
      </c>
      <c r="F112" s="5" t="s">
        <v>39</v>
      </c>
      <c r="G112" s="5" t="s">
        <v>40</v>
      </c>
    </row>
    <row r="113" customFormat="false" ht="15" hidden="false" customHeight="false" outlineLevel="0" collapsed="false">
      <c r="A113" s="0" t="s">
        <v>99</v>
      </c>
      <c r="B113" s="0" t="n">
        <v>15</v>
      </c>
      <c r="C113" s="0" t="n">
        <v>15</v>
      </c>
      <c r="D113" s="3" t="n">
        <f aca="false">B113*B14</f>
        <v>1125</v>
      </c>
      <c r="E113" s="3" t="n">
        <f aca="false">C113*B13</f>
        <v>2400</v>
      </c>
      <c r="F113" s="3" t="n">
        <v>0</v>
      </c>
      <c r="G113" s="3" t="n">
        <f aca="false">SUM(D113:F113)</f>
        <v>3525</v>
      </c>
    </row>
    <row r="114" customFormat="false" ht="15" hidden="false" customHeight="false" outlineLevel="0" collapsed="false">
      <c r="A114" s="0" t="s">
        <v>50</v>
      </c>
      <c r="B114" s="0" t="n">
        <f aca="false">SUM(B113:B113)</f>
        <v>15</v>
      </c>
      <c r="C114" s="0" t="n">
        <f aca="false">SUM(C113:C113)</f>
        <v>15</v>
      </c>
      <c r="D114" s="3" t="n">
        <f aca="false">SUM(D113:D113)</f>
        <v>1125</v>
      </c>
      <c r="E114" s="3" t="n">
        <f aca="false">SUM(E113:E113)</f>
        <v>2400</v>
      </c>
      <c r="F114" s="3" t="n">
        <f aca="false">SUM(F113:F113)</f>
        <v>0</v>
      </c>
      <c r="G114" s="3" t="n">
        <f aca="false">SUM(G113:G113)</f>
        <v>3525</v>
      </c>
    </row>
    <row r="116" customFormat="false" ht="17.35" hidden="false" customHeight="false" outlineLevel="0" collapsed="false">
      <c r="A116" s="1" t="s">
        <v>54</v>
      </c>
    </row>
    <row r="117" customFormat="false" ht="15" hidden="false" customHeight="false" outlineLevel="0" collapsed="false">
      <c r="A117" s="5" t="s">
        <v>34</v>
      </c>
      <c r="B117" s="5" t="s">
        <v>35</v>
      </c>
      <c r="C117" s="5" t="s">
        <v>36</v>
      </c>
      <c r="D117" s="5" t="s">
        <v>37</v>
      </c>
      <c r="E117" s="5" t="s">
        <v>38</v>
      </c>
      <c r="F117" s="5" t="s">
        <v>39</v>
      </c>
      <c r="G117" s="5" t="s">
        <v>40</v>
      </c>
    </row>
    <row r="118" customFormat="false" ht="15" hidden="false" customHeight="false" outlineLevel="0" collapsed="false">
      <c r="A118" s="0" t="s">
        <v>55</v>
      </c>
      <c r="B118" s="0" t="n">
        <v>5</v>
      </c>
      <c r="C118" s="0" t="n">
        <v>5</v>
      </c>
      <c r="D118" s="3" t="n">
        <f aca="false">B118*B14</f>
        <v>375</v>
      </c>
      <c r="E118" s="3" t="n">
        <f aca="false">C118*B13</f>
        <v>800</v>
      </c>
      <c r="F118" s="3" t="n">
        <v>0</v>
      </c>
      <c r="G118" s="3" t="n">
        <f aca="false">SUM(D118:F118)</f>
        <v>1175</v>
      </c>
    </row>
    <row r="119" customFormat="false" ht="15" hidden="false" customHeight="false" outlineLevel="0" collapsed="false">
      <c r="A119" s="0" t="s">
        <v>56</v>
      </c>
      <c r="B119" s="0" t="n">
        <v>1</v>
      </c>
      <c r="C119" s="0" t="n">
        <v>1</v>
      </c>
      <c r="D119" s="3" t="n">
        <f aca="false">B119*B14</f>
        <v>75</v>
      </c>
      <c r="E119" s="3" t="n">
        <f aca="false">C119*B13</f>
        <v>160</v>
      </c>
      <c r="F119" s="3" t="n">
        <v>0</v>
      </c>
      <c r="G119" s="3" t="n">
        <f aca="false">SUM(D119:F119)</f>
        <v>235</v>
      </c>
    </row>
    <row r="120" customFormat="false" ht="15" hidden="false" customHeight="false" outlineLevel="0" collapsed="false">
      <c r="A120" s="0" t="s">
        <v>57</v>
      </c>
      <c r="B120" s="0" t="n">
        <v>5</v>
      </c>
      <c r="C120" s="0" t="n">
        <v>5</v>
      </c>
      <c r="D120" s="3" t="n">
        <f aca="false">B120*B14</f>
        <v>375</v>
      </c>
      <c r="E120" s="3" t="n">
        <f aca="false">C120*B13</f>
        <v>800</v>
      </c>
      <c r="F120" s="3" t="n">
        <v>0</v>
      </c>
      <c r="G120" s="3" t="n">
        <f aca="false">SUM(D120:F120)</f>
        <v>1175</v>
      </c>
    </row>
    <row r="121" customFormat="false" ht="15" hidden="false" customHeight="false" outlineLevel="0" collapsed="false">
      <c r="A121" s="0" t="s">
        <v>58</v>
      </c>
      <c r="B121" s="0" t="n">
        <v>2.5</v>
      </c>
      <c r="C121" s="0" t="n">
        <v>2.5</v>
      </c>
      <c r="D121" s="3" t="n">
        <f aca="false">B121*B14</f>
        <v>187.5</v>
      </c>
      <c r="E121" s="3" t="n">
        <f aca="false">C121*B13</f>
        <v>400</v>
      </c>
      <c r="F121" s="3" t="n">
        <v>0</v>
      </c>
      <c r="G121" s="3" t="n">
        <f aca="false">SUM(D121:F121)</f>
        <v>587.5</v>
      </c>
    </row>
    <row r="122" customFormat="false" ht="15" hidden="false" customHeight="false" outlineLevel="0" collapsed="false">
      <c r="A122" s="0" t="s">
        <v>59</v>
      </c>
      <c r="B122" s="0" t="n">
        <v>0.5</v>
      </c>
      <c r="C122" s="0" t="n">
        <v>0.5</v>
      </c>
      <c r="D122" s="3" t="n">
        <f aca="false">B122*B14</f>
        <v>37.5</v>
      </c>
      <c r="E122" s="3" t="n">
        <f aca="false">C122*B13</f>
        <v>80</v>
      </c>
      <c r="F122" s="3" t="n">
        <v>0</v>
      </c>
      <c r="G122" s="3" t="n">
        <f aca="false">SUM(D122:F122)</f>
        <v>117.5</v>
      </c>
    </row>
    <row r="123" customFormat="false" ht="15" hidden="false" customHeight="false" outlineLevel="0" collapsed="false">
      <c r="A123" s="0" t="s">
        <v>60</v>
      </c>
      <c r="B123" s="0" t="n">
        <v>1</v>
      </c>
      <c r="C123" s="0" t="n">
        <v>1</v>
      </c>
      <c r="D123" s="3" t="n">
        <f aca="false">B123*B14</f>
        <v>75</v>
      </c>
      <c r="E123" s="3" t="n">
        <f aca="false">C123*B13</f>
        <v>160</v>
      </c>
      <c r="F123" s="3" t="n">
        <v>0</v>
      </c>
      <c r="G123" s="3" t="n">
        <f aca="false">SUM(D123:F123)</f>
        <v>235</v>
      </c>
    </row>
    <row r="124" customFormat="false" ht="15" hidden="false" customHeight="false" outlineLevel="0" collapsed="false">
      <c r="A124" s="0" t="s">
        <v>100</v>
      </c>
      <c r="B124" s="0" t="n">
        <v>1</v>
      </c>
      <c r="C124" s="0" t="n">
        <v>1</v>
      </c>
      <c r="D124" s="3" t="n">
        <f aca="false">B124*B14</f>
        <v>75</v>
      </c>
      <c r="E124" s="3" t="n">
        <f aca="false">C124*B13</f>
        <v>160</v>
      </c>
      <c r="F124" s="3" t="n">
        <v>0</v>
      </c>
      <c r="G124" s="3" t="n">
        <f aca="false">SUM(D124:F124)</f>
        <v>235</v>
      </c>
    </row>
    <row r="125" customFormat="false" ht="15" hidden="false" customHeight="false" outlineLevel="0" collapsed="false">
      <c r="A125" s="0" t="s">
        <v>62</v>
      </c>
      <c r="B125" s="0" t="n">
        <v>6</v>
      </c>
      <c r="C125" s="0" t="n">
        <v>6</v>
      </c>
      <c r="D125" s="3" t="n">
        <f aca="false">B125*B14</f>
        <v>450</v>
      </c>
      <c r="E125" s="3" t="n">
        <f aca="false">C125*B13</f>
        <v>960</v>
      </c>
      <c r="F125" s="3" t="n">
        <v>0</v>
      </c>
      <c r="G125" s="3" t="n">
        <f aca="false">SUM(D125:F125)</f>
        <v>1410</v>
      </c>
    </row>
    <row r="126" customFormat="false" ht="15" hidden="false" customHeight="false" outlineLevel="0" collapsed="false">
      <c r="A126" s="0" t="s">
        <v>63</v>
      </c>
      <c r="B126" s="0" t="n">
        <v>4</v>
      </c>
      <c r="C126" s="0" t="n">
        <v>4</v>
      </c>
      <c r="D126" s="3" t="n">
        <f aca="false">B126*B14</f>
        <v>300</v>
      </c>
      <c r="E126" s="3" t="n">
        <f aca="false">C126*B13</f>
        <v>640</v>
      </c>
      <c r="F126" s="3" t="n">
        <v>0</v>
      </c>
      <c r="G126" s="3" t="n">
        <f aca="false">SUM(D126:F126)</f>
        <v>940</v>
      </c>
    </row>
    <row r="127" customFormat="false" ht="15" hidden="false" customHeight="false" outlineLevel="0" collapsed="false">
      <c r="A127" s="0" t="s">
        <v>64</v>
      </c>
      <c r="B127" s="0" t="n">
        <v>10</v>
      </c>
      <c r="C127" s="0" t="n">
        <v>10</v>
      </c>
      <c r="D127" s="3" t="n">
        <f aca="false">B127*B14</f>
        <v>750</v>
      </c>
      <c r="E127" s="3" t="n">
        <f aca="false">C127*B13</f>
        <v>1600</v>
      </c>
      <c r="F127" s="3" t="n">
        <v>0</v>
      </c>
      <c r="G127" s="3" t="n">
        <f aca="false">SUM(D127:F127)</f>
        <v>2350</v>
      </c>
    </row>
    <row r="128" customFormat="false" ht="15" hidden="false" customHeight="false" outlineLevel="0" collapsed="false">
      <c r="A128" s="0" t="s">
        <v>65</v>
      </c>
      <c r="B128" s="0" t="n">
        <v>2</v>
      </c>
      <c r="C128" s="0" t="n">
        <v>2</v>
      </c>
      <c r="D128" s="3" t="n">
        <f aca="false">B128*B14</f>
        <v>150</v>
      </c>
      <c r="E128" s="3" t="n">
        <f aca="false">C128*B13</f>
        <v>320</v>
      </c>
      <c r="F128" s="3" t="n">
        <v>0</v>
      </c>
      <c r="G128" s="3" t="n">
        <f aca="false">SUM(D128:F128)</f>
        <v>470</v>
      </c>
    </row>
    <row r="129" customFormat="false" ht="15" hidden="false" customHeight="false" outlineLevel="0" collapsed="false">
      <c r="A129" s="0" t="s">
        <v>50</v>
      </c>
      <c r="B129" s="0" t="n">
        <f aca="false">SUM(B118:B128)</f>
        <v>38</v>
      </c>
      <c r="C129" s="0" t="n">
        <f aca="false">SUM(C118:C128)</f>
        <v>38</v>
      </c>
      <c r="D129" s="3" t="n">
        <f aca="false">SUM(D118:D128)</f>
        <v>2850</v>
      </c>
      <c r="E129" s="3" t="n">
        <f aca="false">SUM(E118:E128)</f>
        <v>6080</v>
      </c>
      <c r="F129" s="3" t="n">
        <f aca="false">SUM(F118:F128)</f>
        <v>0</v>
      </c>
      <c r="G129" s="3" t="n">
        <f aca="false">SUM(G118:G128)</f>
        <v>8930</v>
      </c>
    </row>
    <row r="131" customFormat="false" ht="17.35" hidden="false" customHeight="false" outlineLevel="0" collapsed="false">
      <c r="A131" s="1" t="s">
        <v>101</v>
      </c>
    </row>
    <row r="132" customFormat="false" ht="15" hidden="false" customHeight="false" outlineLevel="0" collapsed="false">
      <c r="A132" s="5" t="s">
        <v>34</v>
      </c>
      <c r="B132" s="5" t="s">
        <v>35</v>
      </c>
      <c r="C132" s="5" t="s">
        <v>36</v>
      </c>
      <c r="D132" s="5" t="s">
        <v>37</v>
      </c>
      <c r="E132" s="5" t="s">
        <v>38</v>
      </c>
      <c r="F132" s="5" t="s">
        <v>39</v>
      </c>
      <c r="G132" s="5" t="s">
        <v>40</v>
      </c>
    </row>
    <row r="133" customFormat="false" ht="15" hidden="false" customHeight="false" outlineLevel="0" collapsed="false">
      <c r="A133" s="0" t="s">
        <v>102</v>
      </c>
      <c r="B133" s="0" t="n">
        <v>10</v>
      </c>
      <c r="C133" s="0" t="n">
        <v>10</v>
      </c>
      <c r="D133" s="3" t="n">
        <f aca="false">B133*B14</f>
        <v>750</v>
      </c>
      <c r="E133" s="3" t="n">
        <f aca="false">C133*B13</f>
        <v>1600</v>
      </c>
      <c r="F133" s="3" t="n">
        <v>0</v>
      </c>
      <c r="G133" s="3" t="n">
        <f aca="false">SUM(D133:F133)</f>
        <v>2350</v>
      </c>
    </row>
    <row r="134" customFormat="false" ht="15" hidden="false" customHeight="false" outlineLevel="0" collapsed="false">
      <c r="A134" s="0" t="s">
        <v>103</v>
      </c>
      <c r="B134" s="0" t="n">
        <v>1</v>
      </c>
      <c r="C134" s="0" t="n">
        <v>1</v>
      </c>
      <c r="D134" s="3" t="n">
        <f aca="false">B134*B14</f>
        <v>75</v>
      </c>
      <c r="E134" s="3" t="n">
        <f aca="false">C134*B13</f>
        <v>160</v>
      </c>
      <c r="F134" s="3" t="n">
        <v>0</v>
      </c>
      <c r="G134" s="3" t="n">
        <f aca="false">SUM(D134:F134)</f>
        <v>235</v>
      </c>
    </row>
    <row r="135" customFormat="false" ht="15" hidden="false" customHeight="false" outlineLevel="0" collapsed="false">
      <c r="A135" s="0" t="s">
        <v>104</v>
      </c>
      <c r="B135" s="0" t="n">
        <v>0</v>
      </c>
      <c r="C135" s="0" t="n">
        <v>0</v>
      </c>
      <c r="D135" s="3" t="n">
        <f aca="false">B135*B14</f>
        <v>0</v>
      </c>
      <c r="E135" s="3" t="n">
        <f aca="false">C135*B13</f>
        <v>0</v>
      </c>
      <c r="F135" s="3" t="n">
        <v>0</v>
      </c>
      <c r="G135" s="3" t="n">
        <f aca="false">SUM(D135:F135)</f>
        <v>0</v>
      </c>
    </row>
    <row r="136" customFormat="false" ht="15" hidden="false" customHeight="false" outlineLevel="0" collapsed="false">
      <c r="A136" s="0" t="s">
        <v>50</v>
      </c>
      <c r="B136" s="0" t="n">
        <f aca="false">SUM(B133:B135)</f>
        <v>11</v>
      </c>
      <c r="C136" s="0" t="n">
        <f aca="false">SUM(C133:C135)</f>
        <v>11</v>
      </c>
      <c r="D136" s="3" t="n">
        <f aca="false">SUM(D133:D135)</f>
        <v>825</v>
      </c>
      <c r="E136" s="3" t="n">
        <f aca="false">SUM(E133:E135)</f>
        <v>1760</v>
      </c>
      <c r="F136" s="3" t="n">
        <f aca="false">SUM(F133:F135)</f>
        <v>0</v>
      </c>
      <c r="G136" s="3" t="n">
        <f aca="false">SUM(G133:G135)</f>
        <v>2585</v>
      </c>
    </row>
    <row r="138" customFormat="false" ht="17.35" hidden="false" customHeight="false" outlineLevel="0" collapsed="false">
      <c r="A138" s="1" t="s">
        <v>105</v>
      </c>
    </row>
    <row r="139" customFormat="false" ht="15" hidden="false" customHeight="false" outlineLevel="0" collapsed="false">
      <c r="A139" s="5" t="s">
        <v>34</v>
      </c>
      <c r="B139" s="5" t="s">
        <v>35</v>
      </c>
      <c r="C139" s="5" t="s">
        <v>36</v>
      </c>
      <c r="D139" s="5" t="s">
        <v>37</v>
      </c>
      <c r="E139" s="5" t="s">
        <v>38</v>
      </c>
      <c r="F139" s="5" t="s">
        <v>39</v>
      </c>
      <c r="G139" s="5" t="s">
        <v>40</v>
      </c>
    </row>
    <row r="140" customFormat="false" ht="15" hidden="false" customHeight="false" outlineLevel="0" collapsed="false">
      <c r="A140" s="0" t="s">
        <v>106</v>
      </c>
      <c r="B140" s="0" t="n">
        <v>0</v>
      </c>
      <c r="C140" s="0" t="n">
        <v>0</v>
      </c>
      <c r="D140" s="3" t="n">
        <f aca="false">B140*B14</f>
        <v>0</v>
      </c>
      <c r="E140" s="3" t="n">
        <f aca="false">C140*B13</f>
        <v>0</v>
      </c>
      <c r="F140" s="3" t="n">
        <v>0</v>
      </c>
      <c r="G140" s="3" t="n">
        <f aca="false">SUM(D140:F140)</f>
        <v>0</v>
      </c>
    </row>
    <row r="141" customFormat="false" ht="15" hidden="false" customHeight="false" outlineLevel="0" collapsed="false">
      <c r="A141" s="0" t="s">
        <v>50</v>
      </c>
      <c r="B141" s="0" t="n">
        <f aca="false">SUM(B140:B140)</f>
        <v>0</v>
      </c>
      <c r="C141" s="0" t="n">
        <f aca="false">SUM(C140:C140)</f>
        <v>0</v>
      </c>
      <c r="D141" s="3" t="n">
        <f aca="false">SUM(D140:D140)</f>
        <v>0</v>
      </c>
      <c r="E141" s="3" t="n">
        <f aca="false">SUM(E140:E140)</f>
        <v>0</v>
      </c>
      <c r="F141" s="3" t="n">
        <f aca="false">SUM(F140:F140)</f>
        <v>0</v>
      </c>
      <c r="G141" s="3" t="n">
        <f aca="false">SUM(G140:G140)</f>
        <v>0</v>
      </c>
    </row>
    <row r="143" customFormat="false" ht="15" hidden="false" customHeight="false" outlineLevel="0" collapsed="false">
      <c r="A143" s="0" t="s">
        <v>107</v>
      </c>
      <c r="B143" s="0" t="n">
        <f aca="false">B35+B41+B56+B61+B66+B73+B84+B96+B102+B109+B114+B129+B136+B141</f>
        <v>201.5</v>
      </c>
      <c r="C143" s="0" t="n">
        <f aca="false">C35+C41+C56+C61+C66+C73+C84+C96+C102+C109+C114+C129+C136+C141</f>
        <v>201.5</v>
      </c>
      <c r="D143" s="0" t="n">
        <f aca="false">D35+D41+D56+D61+D66+D73+D84+D96+D102+D109+D114+D129+D136+D141</f>
        <v>15112.5</v>
      </c>
      <c r="E143" s="0" t="n">
        <f aca="false">E35+E41+E56+E61+E66+E73+E84+E96+E102+E109+E114+E129+E136+E141</f>
        <v>32240</v>
      </c>
      <c r="F143" s="0" t="n">
        <f aca="false">F35+F41+F56+F61+F66+F73+F84+F96+F102+F109+F114+F129+F136+F141</f>
        <v>0</v>
      </c>
      <c r="G143" s="0" t="n">
        <f aca="false">G35+G41+G56+G61+G66+G73+G84+G96+G102+G109+G114+G129+G136+G141</f>
        <v>47352.5</v>
      </c>
    </row>
    <row r="145" customFormat="false" ht="17.35" hidden="false" customHeight="false" outlineLevel="0" collapsed="false">
      <c r="A145" s="1" t="s">
        <v>108</v>
      </c>
    </row>
    <row r="146" customFormat="false" ht="15" hidden="false" customHeight="false" outlineLevel="0" collapsed="false">
      <c r="A146" s="6" t="s">
        <v>109</v>
      </c>
      <c r="B146" s="7" t="n">
        <f aca="false">G143</f>
        <v>47352.5</v>
      </c>
    </row>
    <row r="147" customFormat="false" ht="15" hidden="false" customHeight="false" outlineLevel="0" collapsed="false">
      <c r="A147" s="6" t="s">
        <v>110</v>
      </c>
      <c r="B147" s="7" t="n">
        <f aca="false">B146*B12</f>
        <v>11838.125</v>
      </c>
    </row>
    <row r="148" customFormat="false" ht="15" hidden="false" customHeight="false" outlineLevel="0" collapsed="false">
      <c r="A148" s="6" t="s">
        <v>111</v>
      </c>
      <c r="B148" s="7" t="n">
        <f aca="false">B147+B146</f>
        <v>59190.625</v>
      </c>
    </row>
  </sheetData>
  <hyperlinks>
    <hyperlink ref="B5" r:id="rId1" display="Clinical Trial Risk Tool by Fast Data Science"/>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9765625" defaultRowHeight="15" zeroHeight="false" outlineLevelRow="0" outlineLevelCol="0"/>
  <cols>
    <col collapsed="false" customWidth="true" hidden="false" outlineLevel="0" max="1" min="1" style="0" width="40"/>
    <col collapsed="false" customWidth="true" hidden="false" outlineLevel="0" max="2" min="2" style="0" width="20"/>
  </cols>
  <sheetData>
    <row r="1" customFormat="false" ht="15" hidden="false" customHeight="false" outlineLevel="0" collapsed="false">
      <c r="A1" s="0" t="s">
        <v>1</v>
      </c>
      <c r="B1" s="0" t="str">
        <f aca="false">""&amp;Summary!$B$3</f>
        <v>Dr. Elias Thorne, M.D., Ph.D.</v>
      </c>
    </row>
    <row r="2" customFormat="false" ht="15" hidden="false" customHeight="false" outlineLevel="0" collapsed="false">
      <c r="A2" s="0" t="s">
        <v>3</v>
      </c>
      <c r="B2" s="0" t="str">
        <f aca="false">""&amp;Summary!$B$4</f>
        <v>Ms. Sarah Chen, B.S., CCRP</v>
      </c>
    </row>
    <row r="3" customFormat="false" ht="15" hidden="false" customHeight="false" outlineLevel="0" collapsed="false">
      <c r="A3" s="0" t="s">
        <v>5</v>
      </c>
      <c r="B3" s="0" t="str">
        <f aca="false">""&amp;Summary!$B$5</f>
        <v>Thomas Wood</v>
      </c>
    </row>
    <row r="4" customFormat="false" ht="15" hidden="false" customHeight="false" outlineLevel="0" collapsed="false">
      <c r="A4" s="0" t="s">
        <v>7</v>
      </c>
      <c r="B4" s="0" t="str">
        <f aca="false">""&amp;Summary!$B$6</f>
        <v>ClinOps</v>
      </c>
    </row>
    <row r="5" customFormat="false" ht="16.4" hidden="false" customHeight="false" outlineLevel="0" collapsed="false">
      <c r="A5" s="0" t="s">
        <v>9</v>
      </c>
      <c r="B5" s="0" t="s">
        <v>10</v>
      </c>
    </row>
    <row r="6" customFormat="false" ht="15" hidden="false" customHeight="false" outlineLevel="0" collapsed="false">
      <c r="A6" s="0" t="s">
        <v>11</v>
      </c>
      <c r="B6" s="0" t="str">
        <f aca="false">""&amp;Summary!$B$8</f>
        <v>The Phase III Randomized, Double-Blind Study of Aurora Kinase Inhibitor VX-521 versus Standard of Care in Patients with Relapsed/Refractory Metastatic Pancreatic Adenocarcinoma (The AURORA-PAN Trial)</v>
      </c>
    </row>
    <row r="7" customFormat="false" ht="15" hidden="false" customHeight="false" outlineLevel="0" collapsed="false">
      <c r="A7" s="0" t="s">
        <v>13</v>
      </c>
      <c r="B7" s="0" t="str">
        <f aca="false">""&amp;Summary!$B$9</f>
        <v>NovaGen Therapeutics</v>
      </c>
    </row>
    <row r="8" customFormat="false" ht="15" hidden="false" customHeight="false" outlineLevel="0" collapsed="false">
      <c r="A8" s="0" t="s">
        <v>15</v>
      </c>
      <c r="B8" s="0" t="str">
        <f aca="false">""&amp;Summary!$B$10</f>
        <v>06 November 2025</v>
      </c>
    </row>
    <row r="9" customFormat="false" ht="15" hidden="false" customHeight="false" outlineLevel="0" collapsed="false">
      <c r="A9" s="0" t="s">
        <v>17</v>
      </c>
      <c r="B9" s="0" t="str">
        <f aca="false">""&amp;Summary!$B$11</f>
        <v>06 November 2026</v>
      </c>
    </row>
    <row r="10" customFormat="false" ht="15" hidden="false" customHeight="false" outlineLevel="0" collapsed="false">
      <c r="A10" s="0" t="s">
        <v>19</v>
      </c>
      <c r="B10" s="0" t="str">
        <f aca="false">""&amp;Summary!$B$12</f>
        <v>140</v>
      </c>
    </row>
    <row r="11" customFormat="false" ht="15" hidden="false" customHeight="false" outlineLevel="0" collapsed="false">
      <c r="A11" s="0" t="s">
        <v>20</v>
      </c>
      <c r="B11" s="0" t="str">
        <f aca="false">""&amp;Summary!$B$13</f>
        <v>EUR</v>
      </c>
    </row>
    <row r="12" customFormat="false" ht="15" hidden="false" customHeight="false" outlineLevel="0" collapsed="false">
      <c r="A12" s="0" t="s">
        <v>22</v>
      </c>
      <c r="B12" s="2" t="n">
        <f aca="false">Summary!$B$14</f>
        <v>0.25</v>
      </c>
    </row>
    <row r="13" customFormat="false" ht="15" hidden="false" customHeight="false" outlineLevel="0" collapsed="false">
      <c r="A13" s="0" t="s">
        <v>23</v>
      </c>
      <c r="B13" s="3" t="n">
        <f aca="false">Summary!$B$15</f>
        <v>160</v>
      </c>
    </row>
    <row r="14" customFormat="false" ht="15" hidden="false" customHeight="false" outlineLevel="0" collapsed="false">
      <c r="A14" s="0" t="s">
        <v>24</v>
      </c>
      <c r="B14" s="3" t="n">
        <f aca="false">Summary!$B$16</f>
        <v>75</v>
      </c>
    </row>
    <row r="15" customFormat="false" ht="15" hidden="false" customHeight="false" outlineLevel="0" collapsed="false">
      <c r="A15" s="0" t="s">
        <v>112</v>
      </c>
      <c r="B15" s="0" t="n">
        <v>40</v>
      </c>
    </row>
    <row r="17" customFormat="false" ht="17.35" hidden="false" customHeight="false" outlineLevel="0" collapsed="false">
      <c r="A17" s="1" t="s">
        <v>113</v>
      </c>
    </row>
    <row r="19" customFormat="false" ht="15" hidden="false" customHeight="false" outlineLevel="0" collapsed="false">
      <c r="A19" s="4" t="s">
        <v>114</v>
      </c>
      <c r="B19" s="4"/>
      <c r="C19" s="4"/>
      <c r="D19" s="4"/>
      <c r="E19" s="4"/>
      <c r="F19" s="4"/>
      <c r="G19" s="4"/>
      <c r="H19" s="4"/>
      <c r="I19" s="4"/>
      <c r="J19" s="4"/>
      <c r="K19" s="4"/>
      <c r="L19" s="4"/>
      <c r="M19" s="4"/>
      <c r="N19" s="4"/>
      <c r="O19" s="4"/>
      <c r="P19" s="4"/>
      <c r="Q19" s="4"/>
      <c r="R19" s="4"/>
      <c r="S19" s="4"/>
    </row>
    <row r="20" customFormat="false" ht="15" hidden="false" customHeight="false" outlineLevel="0" collapsed="false">
      <c r="A20" s="4" t="s">
        <v>115</v>
      </c>
      <c r="B20" s="4"/>
      <c r="C20" s="4"/>
      <c r="D20" s="4"/>
      <c r="E20" s="4"/>
      <c r="F20" s="4"/>
      <c r="G20" s="4"/>
      <c r="H20" s="4"/>
      <c r="I20" s="4"/>
      <c r="J20" s="4"/>
      <c r="K20" s="4"/>
      <c r="L20" s="4"/>
      <c r="M20" s="4"/>
      <c r="N20" s="4"/>
      <c r="O20" s="4"/>
      <c r="P20" s="4"/>
      <c r="Q20" s="4"/>
      <c r="R20" s="4"/>
      <c r="S20" s="4"/>
    </row>
    <row r="21" customFormat="false" ht="15" hidden="false" customHeight="false" outlineLevel="0" collapsed="false">
      <c r="A21" s="4" t="s">
        <v>116</v>
      </c>
      <c r="B21" s="4"/>
      <c r="C21" s="4"/>
      <c r="D21" s="4"/>
      <c r="E21" s="4"/>
      <c r="F21" s="4"/>
      <c r="G21" s="4"/>
      <c r="H21" s="4"/>
      <c r="I21" s="4"/>
      <c r="J21" s="4"/>
      <c r="K21" s="4"/>
      <c r="L21" s="4"/>
      <c r="M21" s="4"/>
      <c r="N21" s="4"/>
      <c r="O21" s="4"/>
      <c r="P21" s="4"/>
      <c r="Q21" s="4"/>
      <c r="R21" s="4"/>
      <c r="S21" s="4"/>
    </row>
    <row r="22" customFormat="false" ht="15" hidden="false" customHeight="false" outlineLevel="0" collapsed="false">
      <c r="A22" s="4" t="s">
        <v>117</v>
      </c>
      <c r="B22" s="4"/>
      <c r="C22" s="4"/>
      <c r="D22" s="4"/>
      <c r="E22" s="4"/>
      <c r="F22" s="4"/>
      <c r="G22" s="4"/>
      <c r="H22" s="4"/>
      <c r="I22" s="4"/>
      <c r="J22" s="4"/>
      <c r="K22" s="4"/>
      <c r="L22" s="4"/>
      <c r="M22" s="4"/>
      <c r="N22" s="4"/>
      <c r="O22" s="4"/>
      <c r="P22" s="4"/>
      <c r="Q22" s="4"/>
      <c r="R22" s="4"/>
      <c r="S22" s="4"/>
    </row>
    <row r="23" customFormat="false" ht="15" hidden="false" customHeight="false" outlineLevel="0" collapsed="false">
      <c r="A23" s="4" t="s">
        <v>118</v>
      </c>
      <c r="B23" s="4"/>
      <c r="C23" s="4"/>
      <c r="D23" s="4"/>
      <c r="E23" s="4"/>
      <c r="F23" s="4"/>
      <c r="G23" s="4"/>
      <c r="H23" s="4"/>
      <c r="I23" s="4"/>
      <c r="J23" s="4"/>
      <c r="K23" s="4"/>
      <c r="L23" s="4"/>
      <c r="M23" s="4"/>
      <c r="N23" s="4"/>
      <c r="O23" s="4"/>
      <c r="P23" s="4"/>
      <c r="Q23" s="4"/>
      <c r="R23" s="4"/>
      <c r="S23" s="4"/>
    </row>
    <row r="24" customFormat="false" ht="15" hidden="false" customHeight="false" outlineLevel="0" collapsed="false">
      <c r="A24" s="4" t="s">
        <v>119</v>
      </c>
      <c r="B24" s="4"/>
      <c r="C24" s="4"/>
      <c r="D24" s="4"/>
      <c r="E24" s="4"/>
      <c r="F24" s="4"/>
      <c r="G24" s="4"/>
      <c r="H24" s="4"/>
      <c r="I24" s="4"/>
      <c r="J24" s="4"/>
      <c r="K24" s="4"/>
      <c r="L24" s="4"/>
      <c r="M24" s="4"/>
      <c r="N24" s="4"/>
      <c r="O24" s="4"/>
      <c r="P24" s="4"/>
      <c r="Q24" s="4"/>
      <c r="R24" s="4"/>
      <c r="S24" s="4"/>
    </row>
    <row r="25" customFormat="false" ht="15" hidden="false" customHeight="false" outlineLevel="0" collapsed="false">
      <c r="A25" s="4" t="s">
        <v>120</v>
      </c>
      <c r="B25" s="4"/>
      <c r="C25" s="4"/>
      <c r="D25" s="4"/>
      <c r="E25" s="4"/>
      <c r="F25" s="4"/>
      <c r="G25" s="4"/>
      <c r="H25" s="4"/>
      <c r="I25" s="4"/>
      <c r="J25" s="4"/>
      <c r="K25" s="4"/>
      <c r="L25" s="4"/>
      <c r="M25" s="4"/>
      <c r="N25" s="4"/>
      <c r="O25" s="4"/>
      <c r="P25" s="4"/>
      <c r="Q25" s="4"/>
      <c r="R25" s="4"/>
      <c r="S25" s="4"/>
    </row>
    <row r="27" customFormat="false" ht="15" hidden="false" customHeight="false" outlineLevel="0" collapsed="false">
      <c r="A27" s="5" t="s">
        <v>121</v>
      </c>
      <c r="B27" s="5" t="s">
        <v>122</v>
      </c>
      <c r="C27" s="5" t="s">
        <v>123</v>
      </c>
      <c r="D27" s="5" t="s">
        <v>124</v>
      </c>
      <c r="E27" s="5" t="s">
        <v>125</v>
      </c>
      <c r="F27" s="5" t="s">
        <v>126</v>
      </c>
      <c r="G27" s="5" t="s">
        <v>127</v>
      </c>
      <c r="H27" s="5" t="s">
        <v>128</v>
      </c>
      <c r="I27" s="5" t="s">
        <v>129</v>
      </c>
      <c r="J27" s="5" t="s">
        <v>130</v>
      </c>
      <c r="K27" s="5" t="s">
        <v>131</v>
      </c>
      <c r="L27" s="5" t="s">
        <v>132</v>
      </c>
      <c r="M27" s="5" t="s">
        <v>133</v>
      </c>
      <c r="N27" s="5" t="s">
        <v>134</v>
      </c>
      <c r="O27" s="5" t="s">
        <v>135</v>
      </c>
      <c r="P27" s="5" t="s">
        <v>136</v>
      </c>
      <c r="Q27" s="5" t="s">
        <v>137</v>
      </c>
      <c r="R27" s="5" t="s">
        <v>138</v>
      </c>
      <c r="S27" s="5" t="s">
        <v>139</v>
      </c>
      <c r="T27" s="5"/>
      <c r="U27" s="5" t="s">
        <v>140</v>
      </c>
      <c r="V27" s="5" t="s">
        <v>141</v>
      </c>
      <c r="W27" s="5" t="s">
        <v>142</v>
      </c>
      <c r="X27" s="5" t="s">
        <v>143</v>
      </c>
      <c r="Y27" s="5" t="s">
        <v>144</v>
      </c>
    </row>
    <row r="28" customFormat="false" ht="15" hidden="false" customHeight="false" outlineLevel="0" collapsed="false">
      <c r="A28" s="0" t="s">
        <v>145</v>
      </c>
      <c r="B28" s="0" t="n">
        <v>0</v>
      </c>
      <c r="C28" s="0" t="n">
        <v>0</v>
      </c>
      <c r="D28" s="0" t="n">
        <v>0</v>
      </c>
      <c r="E28" s="0" t="n">
        <v>0</v>
      </c>
      <c r="F28" s="0" t="n">
        <v>0</v>
      </c>
      <c r="G28" s="0" t="n">
        <v>0</v>
      </c>
      <c r="H28" s="0" t="n">
        <v>0</v>
      </c>
      <c r="I28" s="0" t="n">
        <v>0</v>
      </c>
      <c r="J28" s="0" t="n">
        <v>0</v>
      </c>
      <c r="K28" s="0" t="n">
        <v>0</v>
      </c>
      <c r="L28" s="0" t="n">
        <v>0</v>
      </c>
      <c r="M28" s="0" t="n">
        <v>0</v>
      </c>
      <c r="N28" s="0" t="n">
        <v>0</v>
      </c>
      <c r="O28" s="0" t="n">
        <v>0</v>
      </c>
      <c r="P28" s="0" t="n">
        <v>0</v>
      </c>
      <c r="Q28" s="0" t="n">
        <v>0</v>
      </c>
      <c r="R28" s="0" t="n">
        <v>0</v>
      </c>
      <c r="S28" s="0" t="n">
        <v>0</v>
      </c>
      <c r="T28" s="0" t="n">
        <v>0</v>
      </c>
      <c r="W28" s="0" t="n">
        <f aca="false">SUM(B28:V28)</f>
        <v>0</v>
      </c>
      <c r="X28" s="3" t="n">
        <v>132.93</v>
      </c>
      <c r="Y28" s="3" t="n">
        <f aca="false">W28*X28</f>
        <v>0</v>
      </c>
    </row>
    <row r="29" customFormat="false" ht="15" hidden="false" customHeight="false" outlineLevel="0" collapsed="false">
      <c r="A29" s="0" t="s">
        <v>146</v>
      </c>
      <c r="B29" s="0" t="n">
        <v>1</v>
      </c>
      <c r="C29" s="0" t="n">
        <v>0</v>
      </c>
      <c r="D29" s="0" t="n">
        <v>0</v>
      </c>
      <c r="E29" s="0" t="n">
        <v>0</v>
      </c>
      <c r="F29" s="0" t="n">
        <v>0</v>
      </c>
      <c r="G29" s="0" t="n">
        <v>0</v>
      </c>
      <c r="H29" s="0" t="n">
        <v>0</v>
      </c>
      <c r="I29" s="0" t="n">
        <v>0</v>
      </c>
      <c r="J29" s="0" t="n">
        <v>0</v>
      </c>
      <c r="K29" s="0" t="n">
        <v>0</v>
      </c>
      <c r="L29" s="0" t="n">
        <v>0</v>
      </c>
      <c r="M29" s="0" t="n">
        <v>0</v>
      </c>
      <c r="N29" s="0" t="n">
        <v>0</v>
      </c>
      <c r="O29" s="0" t="n">
        <v>0</v>
      </c>
      <c r="P29" s="0" t="n">
        <v>0</v>
      </c>
      <c r="Q29" s="0" t="n">
        <v>0</v>
      </c>
      <c r="R29" s="0" t="n">
        <v>0</v>
      </c>
      <c r="S29" s="0" t="n">
        <v>0</v>
      </c>
      <c r="T29" s="0" t="n">
        <v>0</v>
      </c>
      <c r="W29" s="0" t="n">
        <f aca="false">SUM(B29:V29)</f>
        <v>1</v>
      </c>
      <c r="X29" s="3" t="n">
        <v>461.64</v>
      </c>
      <c r="Y29" s="3" t="n">
        <f aca="false">W29*X29</f>
        <v>461.64</v>
      </c>
    </row>
    <row r="30" customFormat="false" ht="15" hidden="false" customHeight="false" outlineLevel="0" collapsed="false">
      <c r="A30" s="0" t="s">
        <v>147</v>
      </c>
      <c r="B30" s="0" t="n">
        <v>1</v>
      </c>
      <c r="C30" s="0" t="n">
        <v>0</v>
      </c>
      <c r="D30" s="0" t="n">
        <v>0</v>
      </c>
      <c r="E30" s="0" t="n">
        <v>0</v>
      </c>
      <c r="F30" s="0" t="n">
        <v>0</v>
      </c>
      <c r="G30" s="0" t="n">
        <v>0</v>
      </c>
      <c r="H30" s="0" t="n">
        <v>0</v>
      </c>
      <c r="I30" s="0" t="n">
        <v>0</v>
      </c>
      <c r="J30" s="0" t="n">
        <v>0</v>
      </c>
      <c r="K30" s="0" t="n">
        <v>0</v>
      </c>
      <c r="L30" s="0" t="n">
        <v>0</v>
      </c>
      <c r="M30" s="0" t="n">
        <v>0</v>
      </c>
      <c r="N30" s="0" t="n">
        <v>0</v>
      </c>
      <c r="O30" s="0" t="n">
        <v>0</v>
      </c>
      <c r="P30" s="0" t="n">
        <v>0</v>
      </c>
      <c r="Q30" s="0" t="n">
        <v>0</v>
      </c>
      <c r="R30" s="0" t="n">
        <v>0</v>
      </c>
      <c r="S30" s="0" t="n">
        <v>0</v>
      </c>
      <c r="T30" s="0" t="n">
        <v>0</v>
      </c>
      <c r="W30" s="0" t="n">
        <f aca="false">SUM(B30:V30)</f>
        <v>1</v>
      </c>
      <c r="X30" s="3" t="n">
        <v>15.95</v>
      </c>
      <c r="Y30" s="3" t="n">
        <f aca="false">W30*X30</f>
        <v>15.95</v>
      </c>
    </row>
    <row r="31" customFormat="false" ht="15" hidden="false" customHeight="false" outlineLevel="0" collapsed="false">
      <c r="A31" s="0" t="s">
        <v>148</v>
      </c>
      <c r="B31" s="0" t="n">
        <v>1</v>
      </c>
      <c r="C31" s="0" t="n">
        <v>0</v>
      </c>
      <c r="D31" s="0" t="n">
        <v>0</v>
      </c>
      <c r="E31" s="0" t="n">
        <v>0</v>
      </c>
      <c r="F31" s="0" t="n">
        <v>0</v>
      </c>
      <c r="G31" s="0" t="n">
        <v>0</v>
      </c>
      <c r="H31" s="0" t="n">
        <v>0</v>
      </c>
      <c r="I31" s="0" t="n">
        <v>0</v>
      </c>
      <c r="J31" s="0" t="n">
        <v>0</v>
      </c>
      <c r="K31" s="0" t="n">
        <v>0</v>
      </c>
      <c r="L31" s="0" t="n">
        <v>0</v>
      </c>
      <c r="M31" s="0" t="n">
        <v>0</v>
      </c>
      <c r="N31" s="0" t="n">
        <v>0</v>
      </c>
      <c r="O31" s="0" t="n">
        <v>0</v>
      </c>
      <c r="P31" s="0" t="n">
        <v>0</v>
      </c>
      <c r="Q31" s="0" t="n">
        <v>0</v>
      </c>
      <c r="R31" s="0" t="n">
        <v>0</v>
      </c>
      <c r="S31" s="0" t="n">
        <v>0</v>
      </c>
      <c r="T31" s="0" t="n">
        <v>0</v>
      </c>
      <c r="W31" s="0" t="n">
        <f aca="false">SUM(B31:V31)</f>
        <v>1</v>
      </c>
      <c r="X31" s="3" t="n">
        <v>53.62</v>
      </c>
      <c r="Y31" s="3" t="n">
        <f aca="false">W31*X31</f>
        <v>53.62</v>
      </c>
    </row>
    <row r="32" customFormat="false" ht="15" hidden="false" customHeight="false" outlineLevel="0" collapsed="false">
      <c r="A32" s="0" t="s">
        <v>149</v>
      </c>
      <c r="B32" s="0" t="n">
        <v>1</v>
      </c>
      <c r="C32" s="0" t="n">
        <v>0</v>
      </c>
      <c r="D32" s="0" t="n">
        <v>0</v>
      </c>
      <c r="E32" s="0" t="n">
        <v>0</v>
      </c>
      <c r="F32" s="0" t="n">
        <v>0</v>
      </c>
      <c r="G32" s="0" t="n">
        <v>0</v>
      </c>
      <c r="H32" s="0" t="n">
        <v>0</v>
      </c>
      <c r="I32" s="0" t="n">
        <v>0</v>
      </c>
      <c r="J32" s="0" t="n">
        <v>0</v>
      </c>
      <c r="K32" s="0" t="n">
        <v>0</v>
      </c>
      <c r="L32" s="0" t="n">
        <v>0</v>
      </c>
      <c r="M32" s="0" t="n">
        <v>0</v>
      </c>
      <c r="N32" s="0" t="n">
        <v>0</v>
      </c>
      <c r="O32" s="0" t="n">
        <v>0</v>
      </c>
      <c r="P32" s="0" t="n">
        <v>0</v>
      </c>
      <c r="Q32" s="0" t="n">
        <v>0</v>
      </c>
      <c r="R32" s="0" t="n">
        <v>0</v>
      </c>
      <c r="S32" s="0" t="n">
        <v>0</v>
      </c>
      <c r="T32" s="0" t="n">
        <v>0</v>
      </c>
      <c r="W32" s="0" t="n">
        <f aca="false">SUM(B32:V32)</f>
        <v>1</v>
      </c>
      <c r="X32" s="3" t="n">
        <v>12.74</v>
      </c>
      <c r="Y32" s="3" t="n">
        <f aca="false">W32*X32</f>
        <v>12.74</v>
      </c>
    </row>
    <row r="33" customFormat="false" ht="15" hidden="false" customHeight="false" outlineLevel="0" collapsed="false">
      <c r="A33" s="0" t="s">
        <v>150</v>
      </c>
      <c r="B33" s="0" t="n">
        <v>1</v>
      </c>
      <c r="C33" s="0" t="n">
        <v>0</v>
      </c>
      <c r="D33" s="0" t="n">
        <v>0</v>
      </c>
      <c r="E33" s="0" t="n">
        <v>0</v>
      </c>
      <c r="F33" s="0" t="n">
        <v>0</v>
      </c>
      <c r="G33" s="0" t="n">
        <v>0</v>
      </c>
      <c r="H33" s="0" t="n">
        <v>0</v>
      </c>
      <c r="I33" s="0" t="n">
        <v>0</v>
      </c>
      <c r="J33" s="0" t="n">
        <v>0</v>
      </c>
      <c r="K33" s="0" t="n">
        <v>0</v>
      </c>
      <c r="L33" s="0" t="n">
        <v>0</v>
      </c>
      <c r="M33" s="0" t="n">
        <v>0</v>
      </c>
      <c r="N33" s="0" t="n">
        <v>0</v>
      </c>
      <c r="O33" s="0" t="n">
        <v>0</v>
      </c>
      <c r="P33" s="0" t="n">
        <v>0</v>
      </c>
      <c r="Q33" s="0" t="n">
        <v>0</v>
      </c>
      <c r="R33" s="0" t="n">
        <v>0</v>
      </c>
      <c r="S33" s="0" t="n">
        <v>0</v>
      </c>
      <c r="T33" s="0" t="n">
        <v>0</v>
      </c>
      <c r="W33" s="0" t="n">
        <f aca="false">SUM(B33:V33)</f>
        <v>1</v>
      </c>
      <c r="X33" s="3" t="n">
        <v>9.38</v>
      </c>
      <c r="Y33" s="3" t="n">
        <f aca="false">W33*X33</f>
        <v>9.38</v>
      </c>
    </row>
    <row r="34" customFormat="false" ht="15" hidden="false" customHeight="false" outlineLevel="0" collapsed="false">
      <c r="A34" s="0" t="s">
        <v>151</v>
      </c>
      <c r="B34" s="0" t="n">
        <v>1</v>
      </c>
      <c r="C34" s="0" t="n">
        <v>0</v>
      </c>
      <c r="D34" s="0" t="n">
        <v>0</v>
      </c>
      <c r="E34" s="0" t="n">
        <v>0</v>
      </c>
      <c r="F34" s="0" t="n">
        <v>0</v>
      </c>
      <c r="G34" s="0" t="n">
        <v>0</v>
      </c>
      <c r="H34" s="0" t="n">
        <v>0</v>
      </c>
      <c r="I34" s="0" t="n">
        <v>0</v>
      </c>
      <c r="J34" s="0" t="n">
        <v>0</v>
      </c>
      <c r="K34" s="0" t="n">
        <v>0</v>
      </c>
      <c r="L34" s="0" t="n">
        <v>0</v>
      </c>
      <c r="M34" s="0" t="n">
        <v>0</v>
      </c>
      <c r="N34" s="0" t="n">
        <v>0</v>
      </c>
      <c r="O34" s="0" t="n">
        <v>0</v>
      </c>
      <c r="P34" s="0" t="n">
        <v>0</v>
      </c>
      <c r="Q34" s="0" t="n">
        <v>0</v>
      </c>
      <c r="R34" s="0" t="n">
        <v>0</v>
      </c>
      <c r="S34" s="0" t="n">
        <v>0</v>
      </c>
      <c r="T34" s="0" t="n">
        <v>0</v>
      </c>
      <c r="W34" s="0" t="n">
        <f aca="false">SUM(B34:V34)</f>
        <v>1</v>
      </c>
      <c r="X34" s="3" t="n">
        <v>6.03</v>
      </c>
      <c r="Y34" s="3" t="n">
        <f aca="false">W34*X34</f>
        <v>6.03</v>
      </c>
    </row>
    <row r="35" customFormat="false" ht="15" hidden="false" customHeight="false" outlineLevel="0" collapsed="false">
      <c r="A35" s="0" t="s">
        <v>152</v>
      </c>
      <c r="B35" s="0" t="n">
        <v>1</v>
      </c>
      <c r="C35" s="0" t="n">
        <v>1</v>
      </c>
      <c r="D35" s="0" t="n">
        <v>0</v>
      </c>
      <c r="E35" s="0" t="n">
        <v>0</v>
      </c>
      <c r="F35" s="0" t="n">
        <v>0</v>
      </c>
      <c r="G35" s="0" t="n">
        <v>0</v>
      </c>
      <c r="H35" s="0" t="n">
        <v>0</v>
      </c>
      <c r="I35" s="0" t="n">
        <v>0</v>
      </c>
      <c r="J35" s="0" t="n">
        <v>0</v>
      </c>
      <c r="K35" s="0" t="n">
        <v>0</v>
      </c>
      <c r="L35" s="0" t="n">
        <v>0</v>
      </c>
      <c r="M35" s="0" t="n">
        <v>0</v>
      </c>
      <c r="N35" s="0" t="n">
        <v>0</v>
      </c>
      <c r="O35" s="0" t="n">
        <v>0</v>
      </c>
      <c r="P35" s="0" t="n">
        <v>0</v>
      </c>
      <c r="Q35" s="0" t="n">
        <v>0</v>
      </c>
      <c r="R35" s="0" t="n">
        <v>0</v>
      </c>
      <c r="S35" s="0" t="n">
        <v>0</v>
      </c>
      <c r="T35" s="0" t="n">
        <v>0</v>
      </c>
      <c r="W35" s="0" t="n">
        <f aca="false">SUM(B35:V35)</f>
        <v>2</v>
      </c>
      <c r="X35" s="3" t="n">
        <v>74.27</v>
      </c>
      <c r="Y35" s="3" t="n">
        <f aca="false">W35*X35</f>
        <v>148.54</v>
      </c>
    </row>
    <row r="36" customFormat="false" ht="15" hidden="false" customHeight="false" outlineLevel="0" collapsed="false">
      <c r="A36" s="0" t="s">
        <v>153</v>
      </c>
      <c r="B36" s="0" t="n">
        <v>1</v>
      </c>
      <c r="C36" s="0" t="n">
        <v>1</v>
      </c>
      <c r="D36" s="0" t="n">
        <v>1</v>
      </c>
      <c r="E36" s="0" t="n">
        <v>1</v>
      </c>
      <c r="F36" s="0" t="n">
        <v>1</v>
      </c>
      <c r="G36" s="0" t="n">
        <v>1</v>
      </c>
      <c r="H36" s="0" t="n">
        <v>1</v>
      </c>
      <c r="I36" s="0" t="n">
        <v>1</v>
      </c>
      <c r="J36" s="0" t="n">
        <v>1</v>
      </c>
      <c r="K36" s="0" t="n">
        <v>1</v>
      </c>
      <c r="L36" s="0" t="n">
        <v>1</v>
      </c>
      <c r="M36" s="0" t="n">
        <v>1</v>
      </c>
      <c r="N36" s="0" t="n">
        <v>1</v>
      </c>
      <c r="O36" s="0" t="n">
        <v>1</v>
      </c>
      <c r="P36" s="0" t="n">
        <v>1</v>
      </c>
      <c r="Q36" s="0" t="n">
        <v>1</v>
      </c>
      <c r="R36" s="0" t="n">
        <v>1</v>
      </c>
      <c r="S36" s="0" t="n">
        <v>1</v>
      </c>
      <c r="T36" s="0" t="n">
        <v>0</v>
      </c>
      <c r="W36" s="0" t="n">
        <f aca="false">SUM(B36:V36)</f>
        <v>18</v>
      </c>
      <c r="X36" s="3" t="n">
        <v>71.34</v>
      </c>
      <c r="Y36" s="3" t="n">
        <f aca="false">W36*X36</f>
        <v>1284.12</v>
      </c>
    </row>
    <row r="37" customFormat="false" ht="15" hidden="false" customHeight="false" outlineLevel="0" collapsed="false">
      <c r="A37" s="0" t="s">
        <v>154</v>
      </c>
      <c r="B37" s="0" t="n">
        <v>1</v>
      </c>
      <c r="C37" s="0" t="n">
        <v>1</v>
      </c>
      <c r="D37" s="0" t="n">
        <v>1</v>
      </c>
      <c r="E37" s="0" t="n">
        <v>1</v>
      </c>
      <c r="F37" s="0" t="n">
        <v>1</v>
      </c>
      <c r="G37" s="0" t="n">
        <v>0</v>
      </c>
      <c r="H37" s="0" t="n">
        <v>0</v>
      </c>
      <c r="I37" s="0" t="n">
        <v>0</v>
      </c>
      <c r="J37" s="0" t="n">
        <v>0</v>
      </c>
      <c r="K37" s="0" t="n">
        <v>0</v>
      </c>
      <c r="L37" s="0" t="n">
        <v>0</v>
      </c>
      <c r="M37" s="0" t="n">
        <v>0</v>
      </c>
      <c r="N37" s="0" t="n">
        <v>0</v>
      </c>
      <c r="O37" s="0" t="n">
        <v>0</v>
      </c>
      <c r="P37" s="0" t="n">
        <v>0</v>
      </c>
      <c r="Q37" s="0" t="n">
        <v>0</v>
      </c>
      <c r="R37" s="0" t="n">
        <v>0</v>
      </c>
      <c r="S37" s="0" t="n">
        <v>0</v>
      </c>
      <c r="T37" s="0" t="n">
        <v>0</v>
      </c>
      <c r="W37" s="0" t="n">
        <f aca="false">SUM(B37:V37)</f>
        <v>5</v>
      </c>
      <c r="X37" s="3" t="n">
        <v>6.7</v>
      </c>
      <c r="Y37" s="3" t="n">
        <f aca="false">W37*X37</f>
        <v>33.5</v>
      </c>
    </row>
    <row r="38" customFormat="false" ht="15" hidden="false" customHeight="false" outlineLevel="0" collapsed="false">
      <c r="A38" s="0" t="s">
        <v>155</v>
      </c>
      <c r="B38" s="0" t="n">
        <v>1</v>
      </c>
      <c r="C38" s="0" t="n">
        <v>1</v>
      </c>
      <c r="D38" s="0" t="n">
        <v>1</v>
      </c>
      <c r="E38" s="0" t="n">
        <v>1</v>
      </c>
      <c r="F38" s="0" t="n">
        <v>1</v>
      </c>
      <c r="G38" s="0" t="n">
        <v>1</v>
      </c>
      <c r="H38" s="0" t="n">
        <v>1</v>
      </c>
      <c r="I38" s="0" t="n">
        <v>1</v>
      </c>
      <c r="J38" s="0" t="n">
        <v>1</v>
      </c>
      <c r="K38" s="0" t="n">
        <v>1</v>
      </c>
      <c r="L38" s="0" t="n">
        <v>1</v>
      </c>
      <c r="M38" s="0" t="n">
        <v>1</v>
      </c>
      <c r="N38" s="0" t="n">
        <v>1</v>
      </c>
      <c r="O38" s="0" t="n">
        <v>1</v>
      </c>
      <c r="P38" s="0" t="n">
        <v>1</v>
      </c>
      <c r="Q38" s="0" t="n">
        <v>1</v>
      </c>
      <c r="R38" s="0" t="n">
        <v>1</v>
      </c>
      <c r="S38" s="0" t="n">
        <v>1</v>
      </c>
      <c r="T38" s="0" t="n">
        <v>0</v>
      </c>
      <c r="W38" s="0" t="n">
        <f aca="false">SUM(B38:V38)</f>
        <v>18</v>
      </c>
      <c r="X38" s="3" t="n">
        <v>230.82</v>
      </c>
      <c r="Y38" s="3" t="n">
        <f aca="false">W38*X38</f>
        <v>4154.76</v>
      </c>
    </row>
    <row r="39" customFormat="false" ht="15" hidden="false" customHeight="false" outlineLevel="0" collapsed="false">
      <c r="A39" s="0" t="s">
        <v>156</v>
      </c>
      <c r="B39" s="0" t="n">
        <v>1</v>
      </c>
      <c r="C39" s="0" t="n">
        <v>1</v>
      </c>
      <c r="D39" s="0" t="n">
        <v>1</v>
      </c>
      <c r="E39" s="0" t="n">
        <v>1</v>
      </c>
      <c r="F39" s="0" t="n">
        <v>1</v>
      </c>
      <c r="G39" s="0" t="n">
        <v>1</v>
      </c>
      <c r="H39" s="0" t="n">
        <v>1</v>
      </c>
      <c r="I39" s="0" t="n">
        <v>1</v>
      </c>
      <c r="J39" s="0" t="n">
        <v>1</v>
      </c>
      <c r="K39" s="0" t="n">
        <v>1</v>
      </c>
      <c r="L39" s="0" t="n">
        <v>1</v>
      </c>
      <c r="M39" s="0" t="n">
        <v>1</v>
      </c>
      <c r="N39" s="0" t="n">
        <v>1</v>
      </c>
      <c r="O39" s="0" t="n">
        <v>1</v>
      </c>
      <c r="P39" s="0" t="n">
        <v>1</v>
      </c>
      <c r="Q39" s="0" t="n">
        <v>1</v>
      </c>
      <c r="R39" s="0" t="n">
        <v>1</v>
      </c>
      <c r="S39" s="0" t="n">
        <v>1</v>
      </c>
      <c r="T39" s="0" t="n">
        <v>0</v>
      </c>
      <c r="W39" s="0" t="n">
        <f aca="false">SUM(B39:V39)</f>
        <v>18</v>
      </c>
      <c r="X39" s="3" t="n">
        <v>40.22</v>
      </c>
      <c r="Y39" s="3" t="n">
        <f aca="false">W39*X39</f>
        <v>723.96</v>
      </c>
    </row>
    <row r="40" customFormat="false" ht="15" hidden="false" customHeight="false" outlineLevel="0" collapsed="false">
      <c r="A40" s="0" t="s">
        <v>157</v>
      </c>
      <c r="B40" s="0" t="n">
        <v>0</v>
      </c>
      <c r="C40" s="0" t="n">
        <v>1</v>
      </c>
      <c r="D40" s="0" t="n">
        <v>1</v>
      </c>
      <c r="E40" s="0" t="n">
        <v>1</v>
      </c>
      <c r="F40" s="0" t="n">
        <v>1</v>
      </c>
      <c r="G40" s="0" t="n">
        <v>1</v>
      </c>
      <c r="H40" s="0" t="n">
        <v>1</v>
      </c>
      <c r="I40" s="0" t="n">
        <v>1</v>
      </c>
      <c r="J40" s="0" t="n">
        <v>1</v>
      </c>
      <c r="K40" s="0" t="n">
        <v>1</v>
      </c>
      <c r="L40" s="0" t="n">
        <v>1</v>
      </c>
      <c r="M40" s="0" t="n">
        <v>1</v>
      </c>
      <c r="N40" s="0" t="n">
        <v>1</v>
      </c>
      <c r="O40" s="0" t="n">
        <v>1</v>
      </c>
      <c r="P40" s="0" t="n">
        <v>1</v>
      </c>
      <c r="Q40" s="0" t="n">
        <v>1</v>
      </c>
      <c r="R40" s="0" t="n">
        <v>1</v>
      </c>
      <c r="S40" s="0" t="n">
        <v>0</v>
      </c>
      <c r="T40" s="0" t="n">
        <v>0</v>
      </c>
      <c r="W40" s="0" t="n">
        <f aca="false">SUM(B40:V40)</f>
        <v>16</v>
      </c>
      <c r="X40" s="3" t="n">
        <v>15.95</v>
      </c>
      <c r="Y40" s="3" t="n">
        <f aca="false">W40*X40</f>
        <v>255.2</v>
      </c>
    </row>
    <row r="41" customFormat="false" ht="15" hidden="false" customHeight="false" outlineLevel="0" collapsed="false">
      <c r="A41" s="0" t="s">
        <v>158</v>
      </c>
      <c r="B41" s="0" t="n">
        <v>1</v>
      </c>
      <c r="C41" s="0" t="n">
        <v>0</v>
      </c>
      <c r="D41" s="0" t="n">
        <v>0</v>
      </c>
      <c r="E41" s="0" t="n">
        <v>0</v>
      </c>
      <c r="F41" s="0" t="n">
        <v>0</v>
      </c>
      <c r="G41" s="0" t="n">
        <v>0</v>
      </c>
      <c r="H41" s="0" t="n">
        <v>0</v>
      </c>
      <c r="I41" s="0" t="n">
        <v>0</v>
      </c>
      <c r="J41" s="0" t="n">
        <v>0</v>
      </c>
      <c r="K41" s="0" t="n">
        <v>0</v>
      </c>
      <c r="L41" s="0" t="n">
        <v>0</v>
      </c>
      <c r="M41" s="0" t="n">
        <v>0</v>
      </c>
      <c r="N41" s="0" t="n">
        <v>0</v>
      </c>
      <c r="O41" s="0" t="n">
        <v>0</v>
      </c>
      <c r="P41" s="0" t="n">
        <v>0</v>
      </c>
      <c r="Q41" s="0" t="n">
        <v>0</v>
      </c>
      <c r="R41" s="0" t="n">
        <v>0</v>
      </c>
      <c r="S41" s="0" t="n">
        <v>0</v>
      </c>
      <c r="T41" s="0" t="n">
        <v>0</v>
      </c>
      <c r="W41" s="0" t="n">
        <f aca="false">SUM(B41:V41)</f>
        <v>1</v>
      </c>
      <c r="X41" s="3" t="n">
        <v>148.81</v>
      </c>
      <c r="Y41" s="3" t="n">
        <f aca="false">W41*X41</f>
        <v>148.81</v>
      </c>
    </row>
    <row r="42" customFormat="false" ht="15" hidden="false" customHeight="false" outlineLevel="0" collapsed="false">
      <c r="A42" s="0" t="s">
        <v>159</v>
      </c>
      <c r="B42" s="0" t="n">
        <v>1</v>
      </c>
      <c r="C42" s="0" t="n">
        <v>0</v>
      </c>
      <c r="D42" s="0" t="n">
        <v>0</v>
      </c>
      <c r="E42" s="0" t="n">
        <v>0</v>
      </c>
      <c r="F42" s="0" t="n">
        <v>0</v>
      </c>
      <c r="G42" s="0" t="n">
        <v>0</v>
      </c>
      <c r="H42" s="0" t="n">
        <v>0</v>
      </c>
      <c r="I42" s="0" t="n">
        <v>0</v>
      </c>
      <c r="J42" s="0" t="n">
        <v>0</v>
      </c>
      <c r="K42" s="0" t="n">
        <v>1</v>
      </c>
      <c r="L42" s="0" t="n">
        <v>0</v>
      </c>
      <c r="M42" s="0" t="n">
        <v>0</v>
      </c>
      <c r="N42" s="0" t="n">
        <v>0</v>
      </c>
      <c r="O42" s="0" t="n">
        <v>0</v>
      </c>
      <c r="P42" s="0" t="n">
        <v>0</v>
      </c>
      <c r="Q42" s="0" t="n">
        <v>1</v>
      </c>
      <c r="R42" s="0" t="n">
        <v>0</v>
      </c>
      <c r="S42" s="0" t="n">
        <v>0</v>
      </c>
      <c r="T42" s="0" t="n">
        <v>0</v>
      </c>
      <c r="W42" s="0" t="n">
        <f aca="false">SUM(B42:V42)</f>
        <v>3</v>
      </c>
      <c r="X42" s="3" t="n">
        <v>4.02</v>
      </c>
      <c r="Y42" s="3" t="n">
        <f aca="false">W42*X42</f>
        <v>12.06</v>
      </c>
    </row>
    <row r="43" customFormat="false" ht="15" hidden="false" customHeight="false" outlineLevel="0" collapsed="false">
      <c r="A43" s="0" t="s">
        <v>160</v>
      </c>
      <c r="B43" s="0" t="n">
        <v>1</v>
      </c>
      <c r="C43" s="0" t="n">
        <v>0</v>
      </c>
      <c r="D43" s="0" t="n">
        <v>0</v>
      </c>
      <c r="E43" s="0" t="n">
        <v>0</v>
      </c>
      <c r="F43" s="0" t="n">
        <v>1</v>
      </c>
      <c r="G43" s="0" t="n">
        <v>0</v>
      </c>
      <c r="H43" s="0" t="n">
        <v>0</v>
      </c>
      <c r="I43" s="0" t="n">
        <v>0</v>
      </c>
      <c r="J43" s="0" t="n">
        <v>1</v>
      </c>
      <c r="K43" s="0" t="n">
        <v>0</v>
      </c>
      <c r="L43" s="0" t="n">
        <v>0</v>
      </c>
      <c r="M43" s="0" t="n">
        <v>0</v>
      </c>
      <c r="N43" s="0" t="n">
        <v>1</v>
      </c>
      <c r="O43" s="0" t="n">
        <v>0</v>
      </c>
      <c r="P43" s="0" t="n">
        <v>0</v>
      </c>
      <c r="Q43" s="0" t="n">
        <v>0</v>
      </c>
      <c r="R43" s="0" t="n">
        <v>0</v>
      </c>
      <c r="S43" s="0" t="n">
        <v>0</v>
      </c>
      <c r="T43" s="0" t="n">
        <v>0</v>
      </c>
      <c r="W43" s="0" t="n">
        <f aca="false">SUM(B43:V43)</f>
        <v>4</v>
      </c>
      <c r="X43" s="3" t="n">
        <v>3.25</v>
      </c>
      <c r="Y43" s="3" t="n">
        <f aca="false">W43*X43</f>
        <v>13</v>
      </c>
    </row>
    <row r="44" customFormat="false" ht="15" hidden="false" customHeight="false" outlineLevel="0" collapsed="false">
      <c r="A44" s="0" t="s">
        <v>161</v>
      </c>
      <c r="B44" s="0" t="n">
        <v>1</v>
      </c>
      <c r="C44" s="0" t="n">
        <v>1</v>
      </c>
      <c r="D44" s="0" t="n">
        <v>1</v>
      </c>
      <c r="E44" s="0" t="n">
        <v>1</v>
      </c>
      <c r="F44" s="0" t="n">
        <v>1</v>
      </c>
      <c r="G44" s="0" t="n">
        <v>1</v>
      </c>
      <c r="H44" s="0" t="n">
        <v>1</v>
      </c>
      <c r="I44" s="0" t="n">
        <v>1</v>
      </c>
      <c r="J44" s="0" t="n">
        <v>1</v>
      </c>
      <c r="K44" s="0" t="n">
        <v>1</v>
      </c>
      <c r="L44" s="0" t="n">
        <v>1</v>
      </c>
      <c r="M44" s="0" t="n">
        <v>1</v>
      </c>
      <c r="N44" s="0" t="n">
        <v>1</v>
      </c>
      <c r="O44" s="0" t="n">
        <v>1</v>
      </c>
      <c r="P44" s="0" t="n">
        <v>1</v>
      </c>
      <c r="Q44" s="0" t="n">
        <v>1</v>
      </c>
      <c r="R44" s="0" t="n">
        <v>1</v>
      </c>
      <c r="S44" s="0" t="n">
        <v>1</v>
      </c>
      <c r="T44" s="0" t="n">
        <v>0</v>
      </c>
      <c r="W44" s="0" t="n">
        <f aca="false">SUM(B44:V44)</f>
        <v>18</v>
      </c>
      <c r="X44" s="3" t="n">
        <v>148.81</v>
      </c>
      <c r="Y44" s="3" t="n">
        <f aca="false">W44*X44</f>
        <v>2678.58</v>
      </c>
    </row>
    <row r="45" customFormat="false" ht="15" hidden="false" customHeight="false" outlineLevel="0" collapsed="false">
      <c r="A45" s="0" t="s">
        <v>162</v>
      </c>
      <c r="B45" s="0" t="n">
        <v>1</v>
      </c>
      <c r="C45" s="0" t="n">
        <v>1</v>
      </c>
      <c r="D45" s="0" t="n">
        <v>1</v>
      </c>
      <c r="E45" s="0" t="n">
        <v>1</v>
      </c>
      <c r="F45" s="0" t="n">
        <v>1</v>
      </c>
      <c r="G45" s="0" t="n">
        <v>1</v>
      </c>
      <c r="H45" s="0" t="n">
        <v>1</v>
      </c>
      <c r="I45" s="0" t="n">
        <v>1</v>
      </c>
      <c r="J45" s="0" t="n">
        <v>1</v>
      </c>
      <c r="K45" s="0" t="n">
        <v>1</v>
      </c>
      <c r="L45" s="0" t="n">
        <v>1</v>
      </c>
      <c r="M45" s="0" t="n">
        <v>1</v>
      </c>
      <c r="N45" s="0" t="n">
        <v>1</v>
      </c>
      <c r="O45" s="0" t="n">
        <v>1</v>
      </c>
      <c r="P45" s="0" t="n">
        <v>1</v>
      </c>
      <c r="Q45" s="0" t="n">
        <v>1</v>
      </c>
      <c r="R45" s="0" t="n">
        <v>1</v>
      </c>
      <c r="S45" s="0" t="n">
        <v>0</v>
      </c>
      <c r="T45" s="0" t="n">
        <v>0</v>
      </c>
      <c r="W45" s="0" t="n">
        <f aca="false">SUM(B45:V45)</f>
        <v>17</v>
      </c>
      <c r="X45" s="3" t="n">
        <v>148.81</v>
      </c>
      <c r="Y45" s="3" t="n">
        <f aca="false">W45*X45</f>
        <v>2529.77</v>
      </c>
    </row>
    <row r="46" customFormat="false" ht="15" hidden="false" customHeight="false" outlineLevel="0" collapsed="false">
      <c r="A46" s="0" t="s">
        <v>163</v>
      </c>
      <c r="B46" s="0" t="n">
        <v>1</v>
      </c>
      <c r="C46" s="0" t="n">
        <v>0</v>
      </c>
      <c r="D46" s="0" t="n">
        <v>0</v>
      </c>
      <c r="E46" s="0" t="n">
        <v>0</v>
      </c>
      <c r="F46" s="0" t="n">
        <v>0</v>
      </c>
      <c r="G46" s="0" t="n">
        <v>0</v>
      </c>
      <c r="H46" s="0" t="n">
        <v>0</v>
      </c>
      <c r="I46" s="0" t="n">
        <v>0</v>
      </c>
      <c r="J46" s="0" t="n">
        <v>0</v>
      </c>
      <c r="K46" s="0" t="n">
        <v>0</v>
      </c>
      <c r="L46" s="0" t="n">
        <v>0</v>
      </c>
      <c r="M46" s="0" t="n">
        <v>0</v>
      </c>
      <c r="N46" s="0" t="n">
        <v>0</v>
      </c>
      <c r="O46" s="0" t="n">
        <v>0</v>
      </c>
      <c r="P46" s="0" t="n">
        <v>0</v>
      </c>
      <c r="Q46" s="0" t="n">
        <v>0</v>
      </c>
      <c r="R46" s="0" t="n">
        <v>0</v>
      </c>
      <c r="S46" s="0" t="n">
        <v>0</v>
      </c>
      <c r="T46" s="0" t="n">
        <v>0</v>
      </c>
      <c r="W46" s="0" t="n">
        <f aca="false">SUM(B46:V46)</f>
        <v>1</v>
      </c>
      <c r="X46" s="3" t="n">
        <v>27.08</v>
      </c>
      <c r="Y46" s="3" t="n">
        <f aca="false">W46*X46</f>
        <v>27.08</v>
      </c>
    </row>
    <row r="47" customFormat="false" ht="15" hidden="false" customHeight="false" outlineLevel="0" collapsed="false">
      <c r="A47" s="0" t="s">
        <v>164</v>
      </c>
      <c r="B47" s="0" t="n">
        <v>1</v>
      </c>
      <c r="C47" s="0" t="n">
        <v>0</v>
      </c>
      <c r="D47" s="0" t="n">
        <v>0</v>
      </c>
      <c r="E47" s="0" t="n">
        <v>0</v>
      </c>
      <c r="F47" s="0" t="n">
        <v>0</v>
      </c>
      <c r="G47" s="0" t="n">
        <v>0</v>
      </c>
      <c r="H47" s="0" t="n">
        <v>0</v>
      </c>
      <c r="I47" s="0" t="n">
        <v>0</v>
      </c>
      <c r="J47" s="0" t="n">
        <v>0</v>
      </c>
      <c r="K47" s="0" t="n">
        <v>0</v>
      </c>
      <c r="L47" s="0" t="n">
        <v>0</v>
      </c>
      <c r="M47" s="0" t="n">
        <v>0</v>
      </c>
      <c r="N47" s="0" t="n">
        <v>0</v>
      </c>
      <c r="O47" s="0" t="n">
        <v>0</v>
      </c>
      <c r="P47" s="0" t="n">
        <v>0</v>
      </c>
      <c r="Q47" s="0" t="n">
        <v>0</v>
      </c>
      <c r="R47" s="0" t="n">
        <v>0</v>
      </c>
      <c r="S47" s="0" t="n">
        <v>0</v>
      </c>
      <c r="T47" s="0" t="n">
        <v>0</v>
      </c>
      <c r="W47" s="0" t="n">
        <f aca="false">SUM(B47:V47)</f>
        <v>1</v>
      </c>
      <c r="X47" s="3" t="n">
        <v>74.27</v>
      </c>
      <c r="Y47" s="3" t="n">
        <f aca="false">W47*X47</f>
        <v>74.27</v>
      </c>
    </row>
    <row r="48" customFormat="false" ht="15" hidden="false" customHeight="false" outlineLevel="0" collapsed="false">
      <c r="A48" s="0" t="s">
        <v>165</v>
      </c>
      <c r="B48" s="0" t="n">
        <v>1</v>
      </c>
      <c r="C48" s="0" t="n">
        <v>0</v>
      </c>
      <c r="D48" s="0" t="n">
        <v>0</v>
      </c>
      <c r="E48" s="0" t="n">
        <v>1</v>
      </c>
      <c r="F48" s="0" t="n">
        <v>0</v>
      </c>
      <c r="G48" s="0" t="n">
        <v>1</v>
      </c>
      <c r="H48" s="0" t="n">
        <v>0</v>
      </c>
      <c r="I48" s="0" t="n">
        <v>1</v>
      </c>
      <c r="J48" s="0" t="n">
        <v>0</v>
      </c>
      <c r="K48" s="0" t="n">
        <v>1</v>
      </c>
      <c r="L48" s="0" t="n">
        <v>0</v>
      </c>
      <c r="M48" s="0" t="n">
        <v>1</v>
      </c>
      <c r="N48" s="0" t="n">
        <v>0</v>
      </c>
      <c r="O48" s="0" t="n">
        <v>1</v>
      </c>
      <c r="P48" s="0" t="n">
        <v>0</v>
      </c>
      <c r="Q48" s="0" t="n">
        <v>0</v>
      </c>
      <c r="R48" s="0" t="n">
        <v>0</v>
      </c>
      <c r="S48" s="0" t="n">
        <v>0</v>
      </c>
      <c r="T48" s="0" t="n">
        <v>0</v>
      </c>
      <c r="W48" s="0" t="n">
        <f aca="false">SUM(B48:V48)</f>
        <v>7</v>
      </c>
      <c r="X48" s="3" t="n">
        <v>6.7</v>
      </c>
      <c r="Y48" s="3" t="n">
        <f aca="false">W48*X48</f>
        <v>46.9</v>
      </c>
    </row>
    <row r="49" customFormat="false" ht="15" hidden="false" customHeight="false" outlineLevel="0" collapsed="false">
      <c r="A49" s="0" t="s">
        <v>166</v>
      </c>
      <c r="B49" s="0" t="n">
        <v>1</v>
      </c>
      <c r="C49" s="0" t="n">
        <v>0</v>
      </c>
      <c r="D49" s="0" t="n">
        <v>0</v>
      </c>
      <c r="E49" s="0" t="n">
        <v>1</v>
      </c>
      <c r="F49" s="0" t="n">
        <v>0</v>
      </c>
      <c r="G49" s="0" t="n">
        <v>0</v>
      </c>
      <c r="H49" s="0" t="n">
        <v>0</v>
      </c>
      <c r="I49" s="0" t="n">
        <v>0</v>
      </c>
      <c r="J49" s="0" t="n">
        <v>0</v>
      </c>
      <c r="K49" s="0" t="n">
        <v>0</v>
      </c>
      <c r="L49" s="0" t="n">
        <v>1</v>
      </c>
      <c r="M49" s="0" t="n">
        <v>0</v>
      </c>
      <c r="N49" s="0" t="n">
        <v>0</v>
      </c>
      <c r="O49" s="0" t="n">
        <v>0</v>
      </c>
      <c r="P49" s="0" t="n">
        <v>0</v>
      </c>
      <c r="Q49" s="0" t="n">
        <v>1</v>
      </c>
      <c r="R49" s="0" t="n">
        <v>0</v>
      </c>
      <c r="S49" s="0" t="n">
        <v>0</v>
      </c>
      <c r="T49" s="0" t="n">
        <v>0</v>
      </c>
      <c r="W49" s="0" t="n">
        <f aca="false">SUM(B49:V49)</f>
        <v>4</v>
      </c>
      <c r="X49" s="3" t="n">
        <v>178.3</v>
      </c>
      <c r="Y49" s="3" t="n">
        <f aca="false">W49*X49</f>
        <v>713.2</v>
      </c>
    </row>
    <row r="50" customFormat="false" ht="15" hidden="false" customHeight="false" outlineLevel="0" collapsed="false">
      <c r="A50" s="0" t="s">
        <v>167</v>
      </c>
      <c r="B50" s="0" t="n">
        <v>1</v>
      </c>
      <c r="C50" s="0" t="n">
        <v>0</v>
      </c>
      <c r="D50" s="0" t="n">
        <v>0</v>
      </c>
      <c r="E50" s="0" t="n">
        <v>0</v>
      </c>
      <c r="F50" s="0" t="n">
        <v>0</v>
      </c>
      <c r="G50" s="0" t="n">
        <v>0</v>
      </c>
      <c r="H50" s="0" t="n">
        <v>0</v>
      </c>
      <c r="I50" s="0" t="n">
        <v>1</v>
      </c>
      <c r="J50" s="0" t="n">
        <v>0</v>
      </c>
      <c r="K50" s="0" t="n">
        <v>0</v>
      </c>
      <c r="L50" s="0" t="n">
        <v>0</v>
      </c>
      <c r="M50" s="0" t="n">
        <v>0</v>
      </c>
      <c r="N50" s="0" t="n">
        <v>1</v>
      </c>
      <c r="O50" s="0" t="n">
        <v>0</v>
      </c>
      <c r="P50" s="0" t="n">
        <v>0</v>
      </c>
      <c r="Q50" s="0" t="n">
        <v>0</v>
      </c>
      <c r="R50" s="0" t="n">
        <v>0</v>
      </c>
      <c r="S50" s="0" t="n">
        <v>1</v>
      </c>
      <c r="T50" s="0" t="n">
        <v>0</v>
      </c>
      <c r="W50" s="0" t="n">
        <f aca="false">SUM(B50:V50)</f>
        <v>4</v>
      </c>
      <c r="X50" s="3" t="n">
        <v>9.38</v>
      </c>
      <c r="Y50" s="3" t="n">
        <f aca="false">W50*X50</f>
        <v>37.52</v>
      </c>
    </row>
    <row r="51" customFormat="false" ht="15" hidden="false" customHeight="false" outlineLevel="0" collapsed="false">
      <c r="A51" s="0" t="s">
        <v>168</v>
      </c>
      <c r="B51" s="0" t="n">
        <v>0</v>
      </c>
      <c r="C51" s="0" t="n">
        <v>1</v>
      </c>
      <c r="D51" s="0" t="n">
        <v>0</v>
      </c>
      <c r="E51" s="0" t="n">
        <v>0</v>
      </c>
      <c r="F51" s="0" t="n">
        <v>1</v>
      </c>
      <c r="G51" s="0" t="n">
        <v>0</v>
      </c>
      <c r="H51" s="0" t="n">
        <v>1</v>
      </c>
      <c r="I51" s="0" t="n">
        <v>0</v>
      </c>
      <c r="J51" s="0" t="n">
        <v>1</v>
      </c>
      <c r="K51" s="0" t="n">
        <v>0</v>
      </c>
      <c r="L51" s="0" t="n">
        <v>1</v>
      </c>
      <c r="M51" s="0" t="n">
        <v>0</v>
      </c>
      <c r="N51" s="0" t="n">
        <v>1</v>
      </c>
      <c r="O51" s="0" t="n">
        <v>0</v>
      </c>
      <c r="P51" s="0" t="n">
        <v>1</v>
      </c>
      <c r="Q51" s="0" t="n">
        <v>0</v>
      </c>
      <c r="R51" s="0" t="n">
        <v>1</v>
      </c>
      <c r="S51" s="0" t="n">
        <v>0</v>
      </c>
      <c r="T51" s="0" t="n">
        <v>0</v>
      </c>
      <c r="W51" s="0" t="n">
        <f aca="false">SUM(B51:V51)</f>
        <v>8</v>
      </c>
      <c r="X51" s="3" t="n">
        <v>6.17</v>
      </c>
      <c r="Y51" s="3" t="n">
        <f aca="false">W51*X51</f>
        <v>49.36</v>
      </c>
    </row>
    <row r="52" customFormat="false" ht="15" hidden="false" customHeight="false" outlineLevel="0" collapsed="false">
      <c r="A52" s="0" t="s">
        <v>169</v>
      </c>
      <c r="B52" s="0" t="n">
        <v>0</v>
      </c>
      <c r="C52" s="0" t="n">
        <v>1</v>
      </c>
      <c r="D52" s="0" t="n">
        <v>0</v>
      </c>
      <c r="E52" s="0" t="n">
        <v>0</v>
      </c>
      <c r="F52" s="0" t="n">
        <v>1</v>
      </c>
      <c r="G52" s="0" t="n">
        <v>0</v>
      </c>
      <c r="H52" s="0" t="n">
        <v>1</v>
      </c>
      <c r="I52" s="0" t="n">
        <v>0</v>
      </c>
      <c r="J52" s="0" t="n">
        <v>1</v>
      </c>
      <c r="K52" s="0" t="n">
        <v>0</v>
      </c>
      <c r="L52" s="0" t="n">
        <v>1</v>
      </c>
      <c r="M52" s="0" t="n">
        <v>0</v>
      </c>
      <c r="N52" s="0" t="n">
        <v>1</v>
      </c>
      <c r="O52" s="0" t="n">
        <v>0</v>
      </c>
      <c r="P52" s="0" t="n">
        <v>1</v>
      </c>
      <c r="Q52" s="0" t="n">
        <v>0</v>
      </c>
      <c r="R52" s="0" t="n">
        <v>1</v>
      </c>
      <c r="S52" s="0" t="n">
        <v>0</v>
      </c>
      <c r="T52" s="0" t="n">
        <v>1</v>
      </c>
      <c r="W52" s="0" t="n">
        <f aca="false">SUM(B52:V52)</f>
        <v>9</v>
      </c>
      <c r="X52" s="3" t="n">
        <v>9.92</v>
      </c>
      <c r="Y52" s="3" t="n">
        <f aca="false">W52*X52</f>
        <v>89.28</v>
      </c>
    </row>
    <row r="58" customFormat="false" ht="15" hidden="false" customHeight="false" outlineLevel="0" collapsed="false">
      <c r="A58" s="5" t="s">
        <v>170</v>
      </c>
      <c r="B58" s="5"/>
      <c r="C58" s="5"/>
      <c r="D58" s="5"/>
      <c r="E58" s="5"/>
      <c r="F58" s="5"/>
      <c r="G58" s="5"/>
      <c r="H58" s="5"/>
      <c r="I58" s="5"/>
      <c r="J58" s="5"/>
      <c r="K58" s="5"/>
      <c r="L58" s="5"/>
      <c r="M58" s="5"/>
      <c r="N58" s="5"/>
      <c r="O58" s="5"/>
      <c r="P58" s="5"/>
      <c r="Q58" s="5"/>
      <c r="R58" s="5"/>
      <c r="S58" s="5"/>
      <c r="T58" s="5"/>
      <c r="U58" s="5"/>
      <c r="V58" s="5"/>
      <c r="W58" s="5"/>
      <c r="X58" s="5"/>
      <c r="Y58" s="5"/>
    </row>
    <row r="59" customFormat="false" ht="15" hidden="false" customHeight="false" outlineLevel="0" collapsed="false">
      <c r="A59" s="0" t="s">
        <v>171</v>
      </c>
      <c r="B59" s="0" t="n">
        <v>1</v>
      </c>
      <c r="C59" s="0" t="n">
        <v>1</v>
      </c>
      <c r="D59" s="0" t="n">
        <v>1</v>
      </c>
      <c r="E59" s="0" t="n">
        <v>1</v>
      </c>
      <c r="F59" s="0" t="n">
        <v>1</v>
      </c>
      <c r="G59" s="0" t="n">
        <v>1</v>
      </c>
      <c r="H59" s="0" t="n">
        <v>1</v>
      </c>
      <c r="I59" s="0" t="n">
        <v>1</v>
      </c>
      <c r="J59" s="0" t="n">
        <v>1</v>
      </c>
      <c r="K59" s="0" t="n">
        <v>1</v>
      </c>
      <c r="L59" s="0" t="n">
        <v>1</v>
      </c>
      <c r="M59" s="0" t="n">
        <v>1</v>
      </c>
      <c r="N59" s="0" t="n">
        <v>1</v>
      </c>
      <c r="O59" s="0" t="n">
        <v>1</v>
      </c>
      <c r="P59" s="0" t="n">
        <v>1</v>
      </c>
      <c r="Q59" s="0" t="n">
        <v>1</v>
      </c>
      <c r="R59" s="0" t="n">
        <v>1</v>
      </c>
      <c r="S59" s="0" t="n">
        <v>1</v>
      </c>
      <c r="T59" s="0" t="n">
        <v>1</v>
      </c>
      <c r="W59" s="0" t="n">
        <f aca="false">SUM(B59:V59)</f>
        <v>19</v>
      </c>
      <c r="X59" s="3" t="n">
        <v>10.72</v>
      </c>
      <c r="Y59" s="3" t="n">
        <f aca="false">W59*X59</f>
        <v>203.68</v>
      </c>
    </row>
    <row r="60" customFormat="false" ht="15" hidden="false" customHeight="false" outlineLevel="0" collapsed="false">
      <c r="A60" s="0" t="s">
        <v>172</v>
      </c>
      <c r="B60" s="0" t="n">
        <v>1</v>
      </c>
      <c r="C60" s="0" t="n">
        <v>1</v>
      </c>
      <c r="D60" s="0" t="n">
        <v>1</v>
      </c>
      <c r="E60" s="0" t="n">
        <v>1</v>
      </c>
      <c r="F60" s="0" t="n">
        <v>1</v>
      </c>
      <c r="G60" s="0" t="n">
        <v>1</v>
      </c>
      <c r="H60" s="0" t="n">
        <v>1</v>
      </c>
      <c r="I60" s="0" t="n">
        <v>1</v>
      </c>
      <c r="J60" s="0" t="n">
        <v>1</v>
      </c>
      <c r="K60" s="0" t="n">
        <v>1</v>
      </c>
      <c r="L60" s="0" t="n">
        <v>1</v>
      </c>
      <c r="M60" s="0" t="n">
        <v>1</v>
      </c>
      <c r="N60" s="0" t="n">
        <v>1</v>
      </c>
      <c r="O60" s="0" t="n">
        <v>1</v>
      </c>
      <c r="P60" s="0" t="n">
        <v>1</v>
      </c>
      <c r="Q60" s="0" t="n">
        <v>1</v>
      </c>
      <c r="R60" s="0" t="n">
        <v>1</v>
      </c>
      <c r="S60" s="0" t="n">
        <v>1</v>
      </c>
      <c r="T60" s="0" t="n">
        <v>1</v>
      </c>
      <c r="W60" s="0" t="n">
        <f aca="false">SUM(B60:V60)</f>
        <v>19</v>
      </c>
      <c r="X60" s="3" t="n">
        <v>62.95</v>
      </c>
      <c r="Y60" s="3" t="n">
        <f aca="false">W60*X60</f>
        <v>1196.05</v>
      </c>
    </row>
    <row r="61" customFormat="false" ht="15" hidden="false" customHeight="false" outlineLevel="0" collapsed="false">
      <c r="A61" s="0" t="s">
        <v>173</v>
      </c>
      <c r="B61" s="0" t="n">
        <v>1</v>
      </c>
      <c r="C61" s="0" t="n">
        <v>1</v>
      </c>
      <c r="D61" s="0" t="n">
        <v>1</v>
      </c>
      <c r="E61" s="0" t="n">
        <v>1</v>
      </c>
      <c r="F61" s="0" t="n">
        <v>1</v>
      </c>
      <c r="G61" s="0" t="n">
        <v>1</v>
      </c>
      <c r="H61" s="0" t="n">
        <v>1</v>
      </c>
      <c r="I61" s="0" t="n">
        <v>1</v>
      </c>
      <c r="J61" s="0" t="n">
        <v>1</v>
      </c>
      <c r="K61" s="0" t="n">
        <v>1</v>
      </c>
      <c r="L61" s="0" t="n">
        <v>1</v>
      </c>
      <c r="M61" s="0" t="n">
        <v>1</v>
      </c>
      <c r="N61" s="0" t="n">
        <v>1</v>
      </c>
      <c r="O61" s="0" t="n">
        <v>1</v>
      </c>
      <c r="P61" s="0" t="n">
        <v>1</v>
      </c>
      <c r="Q61" s="0" t="n">
        <v>1</v>
      </c>
      <c r="R61" s="0" t="n">
        <v>1</v>
      </c>
      <c r="S61" s="0" t="n">
        <v>1</v>
      </c>
      <c r="T61" s="0" t="n">
        <v>1</v>
      </c>
      <c r="W61" s="0" t="n">
        <f aca="false">SUM(B61:V61)</f>
        <v>19</v>
      </c>
      <c r="X61" s="3" t="n">
        <v>53.62</v>
      </c>
      <c r="Y61" s="3" t="n">
        <f aca="false">W61*X61</f>
        <v>1018.78</v>
      </c>
    </row>
    <row r="62" customFormat="false" ht="15" hidden="false" customHeight="false" outlineLevel="0" collapsed="false">
      <c r="A62" s="0" t="s">
        <v>174</v>
      </c>
      <c r="B62" s="0" t="n">
        <v>1</v>
      </c>
      <c r="C62" s="0" t="n">
        <v>1</v>
      </c>
      <c r="D62" s="0" t="n">
        <v>1</v>
      </c>
      <c r="E62" s="0" t="n">
        <v>1</v>
      </c>
      <c r="F62" s="0" t="n">
        <v>1</v>
      </c>
      <c r="G62" s="0" t="n">
        <v>1</v>
      </c>
      <c r="H62" s="0" t="n">
        <v>1</v>
      </c>
      <c r="I62" s="0" t="n">
        <v>1</v>
      </c>
      <c r="J62" s="0" t="n">
        <v>1</v>
      </c>
      <c r="K62" s="0" t="n">
        <v>1</v>
      </c>
      <c r="L62" s="0" t="n">
        <v>1</v>
      </c>
      <c r="M62" s="0" t="n">
        <v>1</v>
      </c>
      <c r="N62" s="0" t="n">
        <v>1</v>
      </c>
      <c r="O62" s="0" t="n">
        <v>1</v>
      </c>
      <c r="P62" s="0" t="n">
        <v>1</v>
      </c>
      <c r="Q62" s="0" t="n">
        <v>1</v>
      </c>
      <c r="R62" s="0" t="n">
        <v>1</v>
      </c>
      <c r="S62" s="0" t="n">
        <v>1</v>
      </c>
      <c r="T62" s="0" t="n">
        <v>1</v>
      </c>
      <c r="W62" s="0" t="n">
        <f aca="false">SUM(B62:V62)</f>
        <v>19</v>
      </c>
      <c r="X62" s="3" t="n">
        <v>21.45</v>
      </c>
      <c r="Y62" s="3" t="n">
        <f aca="false">W62*X62</f>
        <v>407.55</v>
      </c>
    </row>
    <row r="63" customFormat="false" ht="15" hidden="false" customHeight="false" outlineLevel="0" collapsed="false">
      <c r="A63" s="0" t="s">
        <v>175</v>
      </c>
      <c r="B63" s="0" t="n">
        <v>1</v>
      </c>
      <c r="C63" s="0" t="n">
        <v>1</v>
      </c>
      <c r="D63" s="0" t="n">
        <v>1</v>
      </c>
      <c r="E63" s="0" t="n">
        <v>1</v>
      </c>
      <c r="F63" s="0" t="n">
        <v>1</v>
      </c>
      <c r="G63" s="0" t="n">
        <v>1</v>
      </c>
      <c r="H63" s="0" t="n">
        <v>1</v>
      </c>
      <c r="I63" s="0" t="n">
        <v>1</v>
      </c>
      <c r="J63" s="0" t="n">
        <v>1</v>
      </c>
      <c r="K63" s="0" t="n">
        <v>1</v>
      </c>
      <c r="L63" s="0" t="n">
        <v>1</v>
      </c>
      <c r="M63" s="0" t="n">
        <v>1</v>
      </c>
      <c r="N63" s="0" t="n">
        <v>1</v>
      </c>
      <c r="O63" s="0" t="n">
        <v>1</v>
      </c>
      <c r="P63" s="0" t="n">
        <v>1</v>
      </c>
      <c r="Q63" s="0" t="n">
        <v>1</v>
      </c>
      <c r="R63" s="0" t="n">
        <v>1</v>
      </c>
      <c r="S63" s="0" t="n">
        <v>1</v>
      </c>
      <c r="T63" s="0" t="n">
        <v>1</v>
      </c>
      <c r="W63" s="0" t="n">
        <f aca="false">SUM(B63:V63)</f>
        <v>19</v>
      </c>
      <c r="X63" s="3" t="n">
        <v>148.81</v>
      </c>
      <c r="Y63" s="3" t="n">
        <f aca="false">W63*X63</f>
        <v>2827.39</v>
      </c>
    </row>
    <row r="69" customFormat="false" ht="15" hidden="false" customHeight="false" outlineLevel="0" collapsed="false">
      <c r="A69" s="5" t="s">
        <v>176</v>
      </c>
      <c r="B69" s="5"/>
      <c r="C69" s="5"/>
      <c r="D69" s="5"/>
      <c r="E69" s="5"/>
      <c r="F69" s="5"/>
      <c r="G69" s="5"/>
      <c r="H69" s="5"/>
      <c r="I69" s="5"/>
      <c r="J69" s="5"/>
      <c r="K69" s="5"/>
      <c r="L69" s="5"/>
      <c r="M69" s="5"/>
      <c r="N69" s="5"/>
      <c r="O69" s="5"/>
      <c r="P69" s="5"/>
      <c r="Q69" s="5"/>
      <c r="R69" s="5"/>
      <c r="S69" s="5"/>
      <c r="T69" s="5"/>
      <c r="U69" s="5"/>
      <c r="V69" s="5"/>
      <c r="W69" s="5"/>
      <c r="X69" s="5"/>
      <c r="Y69" s="5"/>
    </row>
    <row r="70" customFormat="false" ht="15" hidden="false" customHeight="false" outlineLevel="0" collapsed="false">
      <c r="A70" s="0" t="s">
        <v>177</v>
      </c>
      <c r="B70" s="0" t="n">
        <v>1</v>
      </c>
      <c r="C70" s="0" t="n">
        <v>1</v>
      </c>
      <c r="D70" s="0" t="n">
        <v>1</v>
      </c>
      <c r="E70" s="0" t="n">
        <v>1</v>
      </c>
      <c r="F70" s="0" t="n">
        <v>1</v>
      </c>
      <c r="G70" s="0" t="n">
        <v>1</v>
      </c>
      <c r="H70" s="0" t="n">
        <v>1</v>
      </c>
      <c r="I70" s="0" t="n">
        <v>1</v>
      </c>
      <c r="J70" s="0" t="n">
        <v>1</v>
      </c>
      <c r="K70" s="0" t="n">
        <v>1</v>
      </c>
      <c r="L70" s="0" t="n">
        <v>1</v>
      </c>
      <c r="M70" s="0" t="n">
        <v>1</v>
      </c>
      <c r="N70" s="0" t="n">
        <v>1</v>
      </c>
      <c r="O70" s="0" t="n">
        <v>1</v>
      </c>
      <c r="P70" s="0" t="n">
        <v>1</v>
      </c>
      <c r="Q70" s="0" t="n">
        <v>1</v>
      </c>
      <c r="R70" s="0" t="n">
        <v>1</v>
      </c>
      <c r="S70" s="0" t="n">
        <v>1</v>
      </c>
      <c r="T70" s="0" t="n">
        <v>1</v>
      </c>
      <c r="W70" s="0" t="n">
        <f aca="false">SUM(B70:V70)</f>
        <v>19</v>
      </c>
      <c r="X70" s="3" t="n">
        <v>21.45</v>
      </c>
      <c r="Y70" s="3" t="n">
        <f aca="false">W70*X70</f>
        <v>407.55</v>
      </c>
    </row>
    <row r="76" customFormat="false" ht="15" hidden="false" customHeight="false" outlineLevel="0" collapsed="false">
      <c r="A76" s="6" t="s">
        <v>178</v>
      </c>
      <c r="B76" s="7" t="n">
        <f aca="false">SUM(Y27:Y75)</f>
        <v>19640.27</v>
      </c>
    </row>
    <row r="77" customFormat="false" ht="15" hidden="false" customHeight="false" outlineLevel="0" collapsed="false">
      <c r="A77" s="6" t="s">
        <v>179</v>
      </c>
      <c r="B77" s="7" t="n">
        <f aca="false">B15*B76</f>
        <v>785610.8</v>
      </c>
    </row>
    <row r="78" customFormat="false" ht="15" hidden="false" customHeight="false" outlineLevel="0" collapsed="false">
      <c r="A78" s="6" t="s">
        <v>180</v>
      </c>
      <c r="B78" s="7" t="n">
        <f aca="false">B12*B77</f>
        <v>196402.7</v>
      </c>
    </row>
    <row r="79" customFormat="false" ht="15" hidden="false" customHeight="false" outlineLevel="0" collapsed="false">
      <c r="A79" s="6" t="s">
        <v>181</v>
      </c>
      <c r="B79" s="7" t="n">
        <f aca="false">B78+B77</f>
        <v>982013.5</v>
      </c>
    </row>
  </sheetData>
  <hyperlinks>
    <hyperlink ref="B5" r:id="rId1" display="Clinical Trial Risk Tool by Fast Data Science"/>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2025-11-06T12:38:43Z</dcterms:created>
  <dc:creator>openpyxl</dc:creator>
  <dc:description/>
  <dc:language>en-GB</dc:language>
  <cp:lastModifiedBy/>
  <dcterms:modified xsi:type="dcterms:W3CDTF">2025-11-14T18:03:44Z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